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480" windowHeight="9915" tabRatio="349" activeTab="0"/>
  </bookViews>
  <sheets>
    <sheet name="монитор" sheetId="1" r:id="rId1"/>
  </sheets>
  <definedNames>
    <definedName name="AAJXF" localSheetId="0">'монитор'!#REF!</definedName>
    <definedName name="AAJXF">#REF!</definedName>
    <definedName name="AEVJG" localSheetId="0">'монитор'!$P$58:$S$58</definedName>
    <definedName name="AEVJG">#REF!</definedName>
    <definedName name="AIIGW" localSheetId="0">'монитор'!#REF!</definedName>
    <definedName name="AIIGW">#REF!</definedName>
    <definedName name="AQEXB" localSheetId="0">'монитор'!#REF!</definedName>
    <definedName name="AQEXB">#REF!</definedName>
    <definedName name="BFQFA" localSheetId="0">'монитор'!#REF!</definedName>
    <definedName name="BFQFA">#REF!</definedName>
    <definedName name="BQMTJ" localSheetId="0">'монитор'!$P$59:$Q$59</definedName>
    <definedName name="BQMTJ">#REF!</definedName>
    <definedName name="CWWDK" localSheetId="0">'монитор'!$P$16:$U$16</definedName>
    <definedName name="CWWDK">#REF!</definedName>
    <definedName name="DJYPH" localSheetId="0">'монитор'!#REF!</definedName>
    <definedName name="DJYPH">#REF!</definedName>
    <definedName name="DOYNO" localSheetId="0">'монитор'!$P$17:$T$17</definedName>
    <definedName name="DOYNO">#REF!</definedName>
    <definedName name="EUKJO" localSheetId="0">'монитор'!#REF!</definedName>
    <definedName name="EUKJO">#REF!</definedName>
    <definedName name="FCRUT" localSheetId="0">'монитор'!#REF!</definedName>
    <definedName name="FCRUT">#REF!</definedName>
    <definedName name="FJINH" localSheetId="0">'монитор'!$P$123:$Q$123</definedName>
    <definedName name="FJINH">#REF!</definedName>
    <definedName name="FJJNL" localSheetId="0">'монитор'!#REF!</definedName>
    <definedName name="FJJNL">#REF!</definedName>
    <definedName name="FSTNN" localSheetId="0">'монитор'!#REF!</definedName>
    <definedName name="FSTNN">#REF!</definedName>
    <definedName name="FWUFY" localSheetId="0">'монитор'!$P$123:$Q$123</definedName>
    <definedName name="FWUFY">#REF!</definedName>
    <definedName name="GPOLS" localSheetId="0">'монитор'!#REF!</definedName>
    <definedName name="GPOLS">#REF!</definedName>
    <definedName name="HWJOQ" localSheetId="0">'монитор'!$P$20:$Q$20</definedName>
    <definedName name="HWJOQ">#REF!</definedName>
    <definedName name="IAFIC" localSheetId="0">'монитор'!#REF!</definedName>
    <definedName name="IAFIC">#REF!</definedName>
    <definedName name="ISGEQ" localSheetId="0">'монитор'!#REF!</definedName>
    <definedName name="ISGEQ">#REF!</definedName>
    <definedName name="IUJLD" localSheetId="0">'монитор'!#REF!</definedName>
    <definedName name="IUJLD">#REF!</definedName>
    <definedName name="JGYOK" localSheetId="0">'монитор'!#REF!</definedName>
    <definedName name="JGYOK">#REF!</definedName>
    <definedName name="KHUMN" localSheetId="0">'монитор'!#REF!</definedName>
    <definedName name="KHUMN">#REF!</definedName>
    <definedName name="KRTXU" localSheetId="0">'монитор'!#REF!</definedName>
    <definedName name="KRTXU">#REF!</definedName>
    <definedName name="KSVDS" localSheetId="0">'монитор'!#REF!</definedName>
    <definedName name="KSVDS">#REF!</definedName>
    <definedName name="KXJRT" localSheetId="0">'монитор'!$D$17</definedName>
    <definedName name="KXJRT">#REF!</definedName>
    <definedName name="KXRSH" localSheetId="0">'монитор'!#REF!</definedName>
    <definedName name="KXRSH">#REF!</definedName>
    <definedName name="LHSVS" localSheetId="0">'монитор'!#REF!</definedName>
    <definedName name="LHSVS">#REF!</definedName>
    <definedName name="LLXDV" localSheetId="0">'монитор'!#REF!</definedName>
    <definedName name="LLXDV">#REF!</definedName>
    <definedName name="LYYMQ" localSheetId="0">'монитор'!#REF!</definedName>
    <definedName name="LYYMQ">#REF!</definedName>
    <definedName name="MFJAD" localSheetId="0">'монитор'!$P$17:$S$17</definedName>
    <definedName name="MFJAD">#REF!</definedName>
    <definedName name="MUYXA" localSheetId="0">'монитор'!#REF!</definedName>
    <definedName name="MUYXA">#REF!</definedName>
    <definedName name="NGPET" localSheetId="0">'монитор'!#REF!</definedName>
    <definedName name="NGPET">#REF!</definedName>
    <definedName name="NUESR" localSheetId="0">'монитор'!$P$69:$Q$69</definedName>
    <definedName name="NUESR">#REF!</definedName>
    <definedName name="OTYOU" localSheetId="0">'монитор'!#REF!</definedName>
    <definedName name="OTYOU">#REF!</definedName>
    <definedName name="RWCWQ" localSheetId="0">'монитор'!#REF!</definedName>
    <definedName name="RWCWQ">#REF!</definedName>
    <definedName name="RWNUU" localSheetId="0">'монитор'!#REF!</definedName>
    <definedName name="RWNUU">#REF!</definedName>
    <definedName name="SBXHD" localSheetId="0">'монитор'!#REF!</definedName>
    <definedName name="SBXHD">#REF!</definedName>
    <definedName name="SKHNB" localSheetId="0">'монитор'!$P$104:$R$104</definedName>
    <definedName name="SKHNB">#REF!</definedName>
    <definedName name="TSWYQ" localSheetId="0">'монитор'!#REF!</definedName>
    <definedName name="TSWYQ">#REF!</definedName>
    <definedName name="TVXIJ" localSheetId="0">'монитор'!#REF!</definedName>
    <definedName name="TVXIJ">#REF!</definedName>
    <definedName name="UGSQC" localSheetId="0">'монитор'!$P$20:$Q$20</definedName>
    <definedName name="UGSQC">#REF!</definedName>
    <definedName name="USPJF" localSheetId="0">'монитор'!#REF!</definedName>
    <definedName name="USPJF">#REF!</definedName>
    <definedName name="UYMEE" localSheetId="0">'монитор'!#REF!</definedName>
    <definedName name="UYMEE">#REF!</definedName>
    <definedName name="VALYK" localSheetId="0">'монитор'!#REF!</definedName>
    <definedName name="VALYK">#REF!</definedName>
    <definedName name="WQEPR" localSheetId="0">'монитор'!$P$9:$P$15</definedName>
    <definedName name="WQEPR">#REF!</definedName>
    <definedName name="WVJJX" localSheetId="0">'монитор'!#REF!</definedName>
    <definedName name="WVJJX">#REF!</definedName>
    <definedName name="YDACW" localSheetId="0">'монитор'!#REF!</definedName>
    <definedName name="YDACW">#REF!</definedName>
    <definedName name="YXXPD" localSheetId="0">'монитор'!#REF!</definedName>
    <definedName name="YXXPD">#REF!</definedName>
    <definedName name="зарплата">'монитор'!$P$101:$T$101</definedName>
    <definedName name="ИМТ">'монитор'!$AA$103:$AA$106</definedName>
    <definedName name="_xlnm.Print_Area" localSheetId="0">'монитор'!$A$1:$K$132</definedName>
  </definedNames>
  <calcPr fullCalcOnLoad="1"/>
</workbook>
</file>

<file path=xl/comments1.xml><?xml version="1.0" encoding="utf-8"?>
<comments xmlns="http://schemas.openxmlformats.org/spreadsheetml/2006/main">
  <authors>
    <author>Chef</author>
    <author>HP</author>
  </authors>
  <commentList>
    <comment ref="D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спискамуниципальных районов вашего проживания</t>
        </r>
      </text>
    </comment>
    <comment ref="E21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поставьте галочки в нужных ячейках, кликнув в квадратике. Выберите все предметы, которые Вы преподаете на момент заполнения анкеты</t>
        </r>
      </text>
    </comment>
    <comment ref="D4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какое-то занятие Вы не выполняете, пожалуйста обязательно,
поставьте цифру 0</t>
        </r>
      </text>
    </comment>
    <comment ref="D6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F11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D1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все ячейки блока
</t>
        </r>
      </text>
    </comment>
    <comment ref="D12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**)  Эмоциональная лабильность — неустойчивость эмоциональных состояний, быстрая смена одних эмоций другими (например, радости — грустью и наоборот).</t>
        </r>
      </text>
    </comment>
    <comment ref="C12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125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212 Трудового Кодекса РФ:
</t>
        </r>
        <r>
          <rPr>
            <b/>
            <sz val="8"/>
            <rFont val="Tahoma"/>
            <family val="2"/>
          </rPr>
          <t>Работодатель обязан обеспечить:
в случаях, предусмотренных трудовым законодательством и иными нормативными правовыми актами, содержащими нормы трудового права, организовывать проведение за счет собственных средств обязательных предварительных (при поступлении на работу) и периодических (в течение трудовой деятельности) медицинских осмотров, других обязательных медицинских осмотров, обязательных психиатрических освидетельствований работников, внеочередных медицинских осмотров, обязательных психиатрических освидетельствований работников по их просьбам в соответствии с медицинскими рекомендациями с сохранением за ними места работы (должности) и среднего заработка на время прохождения указанных медицинских осмотров, обязательных психиатрических освидетельствований;</t>
        </r>
      </text>
    </comment>
  </commentList>
</comments>
</file>

<file path=xl/sharedStrings.xml><?xml version="1.0" encoding="utf-8"?>
<sst xmlns="http://schemas.openxmlformats.org/spreadsheetml/2006/main" count="364" uniqueCount="350">
  <si>
    <t>Вопрос</t>
  </si>
  <si>
    <t>Ответ</t>
  </si>
  <si>
    <t>Какую специальность Вы имеете в соответствии с дипломом?</t>
  </si>
  <si>
    <t>Ваша должность в настоящее время?</t>
  </si>
  <si>
    <t>Ваш общий педагогический стаж и стаж работы в данном учреждении?</t>
  </si>
  <si>
    <t>стаж работы в данном учреждении</t>
  </si>
  <si>
    <t>16 лет - 20 лет</t>
  </si>
  <si>
    <t>21 год - 25 лет</t>
  </si>
  <si>
    <t>более 25 лет</t>
  </si>
  <si>
    <t>Какие учебные предметы Вы преподаете?</t>
  </si>
  <si>
    <t>Какой ВУЗ  Вы закончили?</t>
  </si>
  <si>
    <t>факультет</t>
  </si>
  <si>
    <t>Вы оформили досрочную льготную пенсию?</t>
  </si>
  <si>
    <r>
      <t xml:space="preserve">Сколько часов в неделю в среднем составляет Ваша </t>
    </r>
    <r>
      <rPr>
        <b/>
        <sz val="12"/>
        <color indexed="8"/>
        <rFont val="Times New Roman"/>
        <family val="1"/>
      </rPr>
      <t>внеклассная</t>
    </r>
    <r>
      <rPr>
        <sz val="12"/>
        <color indexed="8"/>
        <rFont val="Times New Roman"/>
        <family val="1"/>
      </rPr>
      <t xml:space="preserve"> нагрузка?</t>
    </r>
  </si>
  <si>
    <t>Сколько часов в неделю в среднем Вы тратите на следующие виды работ?</t>
  </si>
  <si>
    <t>Проверка тетрадей</t>
  </si>
  <si>
    <t>Работу с документацией</t>
  </si>
  <si>
    <t>Подготовку к занятиям</t>
  </si>
  <si>
    <t>Дежурства в школе</t>
  </si>
  <si>
    <t>Дополнительные занятия с отстающими</t>
  </si>
  <si>
    <t>Проведение классных часов</t>
  </si>
  <si>
    <t>Проведение родительских собраний</t>
  </si>
  <si>
    <t>Участие  в работе педагогических советов</t>
  </si>
  <si>
    <t>Участие  в работе методических советов</t>
  </si>
  <si>
    <t>Повышение своей квалификации</t>
  </si>
  <si>
    <t>Изучение семейных обстоятельств и жилищно-бытовых условий учеников</t>
  </si>
  <si>
    <t>Проведение  консультаций, оздоровительных, воспитательных и других мероприятий</t>
  </si>
  <si>
    <t>Проведение культурных мероприятий</t>
  </si>
  <si>
    <t>Ведение кружков</t>
  </si>
  <si>
    <t>Сколько в среднем раз в неделю Вы  проводите дополнительные занятия?</t>
  </si>
  <si>
    <t>Приходится ли Вам вести электронные формы документации?</t>
  </si>
  <si>
    <t>Знакомство с литературой</t>
  </si>
  <si>
    <t>Сколько в среднем источников Вы используете?</t>
  </si>
  <si>
    <t>Написание текста</t>
  </si>
  <si>
    <t>Подготовка наглядного материала</t>
  </si>
  <si>
    <t xml:space="preserve">Переработки </t>
  </si>
  <si>
    <t xml:space="preserve">Нервно-психическое напряжение </t>
  </si>
  <si>
    <t xml:space="preserve">Повышенная голосовая нагрузка </t>
  </si>
  <si>
    <t xml:space="preserve">Длительное  пребывание в вертикальном положении </t>
  </si>
  <si>
    <t xml:space="preserve">Малая двигательная нагрузка </t>
  </si>
  <si>
    <t>Высокая концентрация бактерий и микробов в учебных помещениях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</si>
  <si>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выраженность  отдельных характеристик Вашей профессиональной деятельности</t>
    </r>
  </si>
  <si>
    <t>Приходится ли Вам проводить дополнительные занятия в Ваши выходные дни?</t>
  </si>
  <si>
    <t>Приходится ли Вам проводить внеклассные мероприятия в Ваши выходные дни?</t>
  </si>
  <si>
    <t xml:space="preserve">Неудобное расписание </t>
  </si>
  <si>
    <t>Двухсменная работа</t>
  </si>
  <si>
    <t>Низкая мотивированность учеников</t>
  </si>
  <si>
    <t>Низкая мотивированность родителей</t>
  </si>
  <si>
    <t>Система  социальной поддержки</t>
  </si>
  <si>
    <t>Заработная  плата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</si>
  <si>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негативные факторы Вашей профессиональной деятельности</t>
    </r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</si>
  <si>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шкале,</t>
    </r>
    <r>
      <rPr>
        <sz val="12"/>
        <color indexed="8"/>
        <rFont val="Times New Roman"/>
        <family val="1"/>
      </rPr>
      <t xml:space="preserve"> насколько Вы удовлетворены своей профессиональной деятельностью в целом</t>
    </r>
  </si>
  <si>
    <t>Хотели бы Вы сменить место работы</t>
  </si>
  <si>
    <t xml:space="preserve">Задерживаетесь после работы </t>
  </si>
  <si>
    <t>В выходные дни</t>
  </si>
  <si>
    <t>Во время отпуска</t>
  </si>
  <si>
    <t>поиск в Интернете</t>
  </si>
  <si>
    <t>нет</t>
  </si>
  <si>
    <t>да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</si>
  <si>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состояние своего здоровья?</t>
    </r>
  </si>
  <si>
    <t>Как изменилось за последние годы состояние Вашего здоровья?</t>
  </si>
  <si>
    <t>Ухудшилось</t>
  </si>
  <si>
    <t>Не изменилось</t>
  </si>
  <si>
    <t xml:space="preserve">Улучшилось </t>
  </si>
  <si>
    <t>С чем Вы связываете изменения в состояние здоровья?</t>
  </si>
  <si>
    <t>Влиянием возраста</t>
  </si>
  <si>
    <t>Влиянием профессиональной деятельности</t>
  </si>
  <si>
    <t>Имеете ли Вы хронические заболевания?</t>
  </si>
  <si>
    <t>Отмечаете ли Вы у себя следующие состояния?</t>
  </si>
  <si>
    <t>Аритмия</t>
  </si>
  <si>
    <t>Вегето-сосудистая дистония</t>
  </si>
  <si>
    <t>Головная боль</t>
  </si>
  <si>
    <t>Нарушения сна</t>
  </si>
  <si>
    <t xml:space="preserve">Раздражительность </t>
  </si>
  <si>
    <t>Рассеянность</t>
  </si>
  <si>
    <t>Снижение памяти и внимания</t>
  </si>
  <si>
    <t>Снижение умственной и физической работоспособности</t>
  </si>
  <si>
    <t>Сонливость днем</t>
  </si>
  <si>
    <t>Чувство страха</t>
  </si>
  <si>
    <t>директор</t>
  </si>
  <si>
    <t xml:space="preserve"> воспитатель</t>
  </si>
  <si>
    <t>завуч</t>
  </si>
  <si>
    <t>учитель</t>
  </si>
  <si>
    <t>никакой;</t>
  </si>
  <si>
    <t xml:space="preserve"> денежная;</t>
  </si>
  <si>
    <t xml:space="preserve"> дополнит. время отдыха в течение учебного года; </t>
  </si>
  <si>
    <t>дополнительные дни к отпуску</t>
  </si>
  <si>
    <t>Да , успеваю</t>
  </si>
  <si>
    <t>Нет, приходится  тратить дополнительное время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</si>
  <si>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</si>
  <si>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</si>
  <si>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проходили ли Вы дополнительную диспансеризацию в течение последних     5 лет?</t>
  </si>
  <si>
    <t>Влиянием жилищно-бытовых условий</t>
  </si>
  <si>
    <t>Влиянием психологического климата в семье</t>
  </si>
  <si>
    <t>начальная школа</t>
  </si>
  <si>
    <t>средняя общеобразовательная школа</t>
  </si>
  <si>
    <t>школа- интернат</t>
  </si>
  <si>
    <t>специализированная школа</t>
  </si>
  <si>
    <t>лицей</t>
  </si>
  <si>
    <t>колледж</t>
  </si>
  <si>
    <t>Тип образовательного учреждения</t>
  </si>
  <si>
    <t>педагог доп. образования</t>
  </si>
  <si>
    <t>ИЗО</t>
  </si>
  <si>
    <t>ФИЗКУЛЬТУРА</t>
  </si>
  <si>
    <t>БИОЛОГИЯ</t>
  </si>
  <si>
    <t>ГЕОГРАФИЯ</t>
  </si>
  <si>
    <t>ИНФОРМАТИКА</t>
  </si>
  <si>
    <t>ИСТОРИЯ</t>
  </si>
  <si>
    <t>МАТЕМАТИКЯ</t>
  </si>
  <si>
    <t>ТЕХНОЛОГИЯ</t>
  </si>
  <si>
    <t>ФИЗИКА</t>
  </si>
  <si>
    <t>ХИМИЯ</t>
  </si>
  <si>
    <t>ИНОСТРАННЫЙ ЯЗЫК</t>
  </si>
  <si>
    <t>МУЗЫКА</t>
  </si>
  <si>
    <t>ОБЖ</t>
  </si>
  <si>
    <t>НАЧАЛЬНАЯ ШКОЛА</t>
  </si>
  <si>
    <t>РУССКИЙ ЯЗЫК И ЛИТЕРАТУРА</t>
  </si>
  <si>
    <t>НАЦИОНАЛЬНЫЙ ЯЗЫК И ЛИТЕРАТУРА</t>
  </si>
  <si>
    <t>проходите ли Вы  ежегодный  обязательный периодический  медосмотр в соотв. ст. 213 ТК РФ, приказа  МЗСР РФ 302н?</t>
  </si>
  <si>
    <t>инструкция по заполнению</t>
  </si>
  <si>
    <t xml:space="preserve">необходимо выбрать одно из значений </t>
  </si>
  <si>
    <t>из выпадающего списка при попадании курсора в эту ячейку, нажав на треугольничек к нижнем</t>
  </si>
  <si>
    <t xml:space="preserve"> правом углу соответствующей ячейки;</t>
  </si>
  <si>
    <t xml:space="preserve">итого </t>
  </si>
  <si>
    <r>
      <t>Сколько часов в неделю в среднем составляет Ваша</t>
    </r>
    <r>
      <rPr>
        <b/>
        <sz val="12"/>
        <color indexed="8"/>
        <rFont val="Times New Roman"/>
        <family val="1"/>
      </rPr>
      <t xml:space="preserve"> классная </t>
    </r>
    <r>
      <rPr>
        <sz val="12"/>
        <color indexed="8"/>
        <rFont val="Times New Roman"/>
        <family val="1"/>
      </rPr>
      <t>нагрузка?</t>
    </r>
  </si>
  <si>
    <t>Напряженность профессиональной деятельности</t>
  </si>
  <si>
    <t>другое</t>
  </si>
  <si>
    <t>качеством медобслуживания</t>
  </si>
  <si>
    <t>государственный</t>
  </si>
  <si>
    <t>частный</t>
  </si>
  <si>
    <t>педагогический</t>
  </si>
  <si>
    <t>инженерный</t>
  </si>
  <si>
    <t>гуманитарный</t>
  </si>
  <si>
    <t>педагогическая</t>
  </si>
  <si>
    <t>не педагогическая</t>
  </si>
  <si>
    <t>Сколько времени в неделю в среднем Вы тратите на подготовку к уроку (урокам) по отдельным видам деятельности (часов)</t>
  </si>
  <si>
    <t>итого затраты времени, часов</t>
  </si>
  <si>
    <t>Успеваете ли Вы в течение рабочего времени выполнять все виды обязанностей по основному месту работы ?</t>
  </si>
  <si>
    <t xml:space="preserve">нет </t>
  </si>
  <si>
    <t>если  Да, ниже укажите какие</t>
  </si>
  <si>
    <t>2</t>
  </si>
  <si>
    <t>5</t>
  </si>
  <si>
    <t>7.1</t>
  </si>
  <si>
    <t>12</t>
  </si>
  <si>
    <t>15</t>
  </si>
  <si>
    <t>16.3</t>
  </si>
  <si>
    <t>16.4</t>
  </si>
  <si>
    <r>
      <t xml:space="preserve">Если не успеваете, то когда Вы выполняете </t>
    </r>
    <r>
      <rPr>
        <b/>
        <sz val="12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 в целях выполнения этих обязанностей? </t>
    </r>
  </si>
  <si>
    <r>
      <t xml:space="preserve">Сколько часов в неделю в среднем  Вы тратите на </t>
    </r>
    <r>
      <rPr>
        <b/>
        <sz val="12"/>
        <rFont val="Times New Roman"/>
        <family val="1"/>
      </rPr>
      <t>дополнительную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работу?</t>
    </r>
  </si>
  <si>
    <t>23</t>
  </si>
  <si>
    <t>24</t>
  </si>
  <si>
    <t>25</t>
  </si>
  <si>
    <t>Характеристика производственной деятельности</t>
  </si>
  <si>
    <t>26</t>
  </si>
  <si>
    <t xml:space="preserve">По окончании ввода всех данных и получения разрешительной надписи внизу таблицы не забудьте сохранить файл </t>
  </si>
  <si>
    <t xml:space="preserve">и отправить его только и строго </t>
  </si>
  <si>
    <t>Файл защищен от изменений, кроме ввода в ячейки необходимой информации;</t>
  </si>
  <si>
    <t xml:space="preserve">В ячейках, отмеченных цветом </t>
  </si>
  <si>
    <t>Перемещение по заполняемым ячейкам удобнее осуществлять клавишей "TAB";</t>
  </si>
  <si>
    <t>Общий педагогический стаж работы</t>
  </si>
  <si>
    <t>Саратовская областная организация "Общероссийского Профсоюза образования"</t>
  </si>
  <si>
    <t>Аркадакский</t>
  </si>
  <si>
    <t>Воскресенский</t>
  </si>
  <si>
    <t>Дергачевский</t>
  </si>
  <si>
    <t>Духовницкий</t>
  </si>
  <si>
    <t>Екатериновский</t>
  </si>
  <si>
    <t>Ивантеевский</t>
  </si>
  <si>
    <t>Калининский</t>
  </si>
  <si>
    <t>Краснокутский</t>
  </si>
  <si>
    <t>Новобурасский</t>
  </si>
  <si>
    <t>Питерский</t>
  </si>
  <si>
    <t>Ровенский</t>
  </si>
  <si>
    <t>Романовский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</si>
  <si>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</si>
  <si>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</si>
  <si>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</si>
  <si>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</si>
  <si>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</si>
  <si>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</si>
  <si>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Вы проживаете в районе, городе (выбрать)</t>
  </si>
  <si>
    <t>1</t>
  </si>
  <si>
    <t>2.1</t>
  </si>
  <si>
    <t>2.2</t>
  </si>
  <si>
    <t>4</t>
  </si>
  <si>
    <t>Ершовский</t>
  </si>
  <si>
    <t>Лысогорский</t>
  </si>
  <si>
    <t>Эмоциональная лабильность</t>
  </si>
  <si>
    <t>16 и менее</t>
  </si>
  <si>
    <t>Выраженный дефицит массы тела</t>
  </si>
  <si>
    <t>16—18,5</t>
  </si>
  <si>
    <t>Недостаточная (дефицит) масса тела</t>
  </si>
  <si>
    <t>18,5—24,99</t>
  </si>
  <si>
    <t>Норма</t>
  </si>
  <si>
    <t>25—30</t>
  </si>
  <si>
    <t>Избыточная масса тела (предожирение)</t>
  </si>
  <si>
    <t>30—35</t>
  </si>
  <si>
    <t>Ожирение первой степени</t>
  </si>
  <si>
    <t>35—40</t>
  </si>
  <si>
    <t>Ожирение второй степени</t>
  </si>
  <si>
    <t>40 и более</t>
  </si>
  <si>
    <t>Ожирение третьей степени (морбидное)</t>
  </si>
  <si>
    <t>ИМТ</t>
  </si>
  <si>
    <t>до 5 тыс. руб.</t>
  </si>
  <si>
    <t>от 5 до 10 тыс. руб.</t>
  </si>
  <si>
    <t>от 15 до 20тыс. Руб.</t>
  </si>
  <si>
    <t>от 20 до 25 тыс. руб.</t>
  </si>
  <si>
    <t>более 25 тыс. руб.</t>
  </si>
  <si>
    <t>Как Вы оцениваете Ваш месячный доход?</t>
  </si>
  <si>
    <t>3</t>
  </si>
  <si>
    <t>5.1</t>
  </si>
  <si>
    <t>6</t>
  </si>
  <si>
    <t>7.2</t>
  </si>
  <si>
    <t>7.3</t>
  </si>
  <si>
    <t>7.4</t>
  </si>
  <si>
    <t>10</t>
  </si>
  <si>
    <t>13.1</t>
  </si>
  <si>
    <t>13.2</t>
  </si>
  <si>
    <t>13.3</t>
  </si>
  <si>
    <t>14.1</t>
  </si>
  <si>
    <t>14.2</t>
  </si>
  <si>
    <t>14.3</t>
  </si>
  <si>
    <t>14.4</t>
  </si>
  <si>
    <t>14.5</t>
  </si>
  <si>
    <t>16.1</t>
  </si>
  <si>
    <t>16.2</t>
  </si>
  <si>
    <t>22</t>
  </si>
  <si>
    <t>52.1</t>
  </si>
  <si>
    <t xml:space="preserve">время заполнения - порядка  10-15 минут. </t>
  </si>
  <si>
    <t>и обращаются к педагогу заполнить  нижеприведенную анкету и направить по электронной почте на указанный Вам при её получении адрес</t>
  </si>
  <si>
    <t>Имеются ли случаи дублирования введения документации в электронном виде и на бумажном носители</t>
  </si>
  <si>
    <t>журнал</t>
  </si>
  <si>
    <t>дневник</t>
  </si>
  <si>
    <t>Производится ли доплата за дополнительную работу?</t>
  </si>
  <si>
    <t>7.5</t>
  </si>
  <si>
    <t>7.6</t>
  </si>
  <si>
    <t>7.7</t>
  </si>
  <si>
    <t>7.8</t>
  </si>
  <si>
    <t>7.9</t>
  </si>
  <si>
    <t>7.10</t>
  </si>
  <si>
    <t>7.11</t>
  </si>
  <si>
    <t>7.12</t>
  </si>
  <si>
    <t>7.14</t>
  </si>
  <si>
    <t>7.15</t>
  </si>
  <si>
    <t>7.16</t>
  </si>
  <si>
    <t>7.18</t>
  </si>
  <si>
    <t>8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</si>
  <si>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</si>
  <si>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</si>
  <si>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</si>
  <si>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</si>
  <si>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</si>
  <si>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</si>
  <si>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</si>
  <si>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</si>
  <si>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</si>
  <si>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</si>
  <si>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</si>
  <si>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</si>
  <si>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</si>
  <si>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</si>
  <si>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11.1</t>
  </si>
  <si>
    <t>11.2</t>
  </si>
  <si>
    <t>11.3</t>
  </si>
  <si>
    <t>11.4</t>
  </si>
  <si>
    <t>14.6</t>
  </si>
  <si>
    <t>Получили ли Вы какой либо вид компенсации за Вашу занятость в Ваши выходные дни?</t>
  </si>
  <si>
    <t>Третий этап мониторинга состояния здоровья, условий трудовой деятельности, в том числе связанных с нервно-эмоциональными, психическими нагрузками и стрессами, которые присутствуют в повседневной деятельности работников образования</t>
  </si>
  <si>
    <t>20.1</t>
  </si>
  <si>
    <t>20.2</t>
  </si>
  <si>
    <t>20.3</t>
  </si>
  <si>
    <t>20.4</t>
  </si>
  <si>
    <t>20.5</t>
  </si>
  <si>
    <t>20.6</t>
  </si>
  <si>
    <t>20.7</t>
  </si>
  <si>
    <t>27.1</t>
  </si>
  <si>
    <t>27.2</t>
  </si>
  <si>
    <t>27.3</t>
  </si>
  <si>
    <t>27.4</t>
  </si>
  <si>
    <t>27.5</t>
  </si>
  <si>
    <t>28</t>
  </si>
  <si>
    <t>29.1</t>
  </si>
  <si>
    <t>29.2</t>
  </si>
  <si>
    <t>Дежурства вне школы</t>
  </si>
  <si>
    <t>Уборка территории</t>
  </si>
  <si>
    <t>Сопровождение детей на различные районные мероприятия</t>
  </si>
  <si>
    <t>Составление отчетов о проделанной работе</t>
  </si>
  <si>
    <t>Учет детей в микрорайоне</t>
  </si>
  <si>
    <t>17.1</t>
  </si>
  <si>
    <t>17.2</t>
  </si>
  <si>
    <t>17.3</t>
  </si>
  <si>
    <t>17.4</t>
  </si>
  <si>
    <t>17.5</t>
  </si>
  <si>
    <t>17.6</t>
  </si>
  <si>
    <r>
      <t xml:space="preserve">Сколько времени в неделю Вы тратите на </t>
    </r>
    <r>
      <rPr>
        <b/>
        <sz val="12"/>
        <color indexed="8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работу, не связанную с учебным процессом</t>
    </r>
  </si>
  <si>
    <t>Имеются ли случаи требований администрацией школы письменных отчетов</t>
  </si>
  <si>
    <t>о работе с учащимися,  получивших оценку 2</t>
  </si>
  <si>
    <t>о работе классного руководителя с отдельными учащимися</t>
  </si>
  <si>
    <t>о работе классного руководителя с учителями-предметниками</t>
  </si>
  <si>
    <t>о работе класского руководителя с родителями</t>
  </si>
  <si>
    <t>18.1</t>
  </si>
  <si>
    <t>18.2</t>
  </si>
  <si>
    <t>18.3</t>
  </si>
  <si>
    <t>18.4</t>
  </si>
  <si>
    <t>19</t>
  </si>
  <si>
    <t>21.1</t>
  </si>
  <si>
    <t>21.2</t>
  </si>
  <si>
    <t>21.3</t>
  </si>
  <si>
    <t>21.4</t>
  </si>
  <si>
    <t>21.5</t>
  </si>
  <si>
    <t>21.6</t>
  </si>
  <si>
    <t>21.7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</si>
  <si>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</si>
  <si>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</si>
  <si>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</si>
  <si>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</si>
  <si>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</si>
  <si>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</si>
  <si>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</si>
  <si>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</si>
  <si>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</si>
  <si>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30</t>
  </si>
  <si>
    <t>31</t>
  </si>
  <si>
    <t>32.1</t>
  </si>
  <si>
    <t>32.2</t>
  </si>
  <si>
    <t>Балтайский</t>
  </si>
  <si>
    <t>Красноармейск</t>
  </si>
  <si>
    <t>Новоузенский</t>
  </si>
  <si>
    <t>Озинский</t>
  </si>
  <si>
    <t>Перелюбский</t>
  </si>
  <si>
    <t>Энгельс</t>
  </si>
  <si>
    <t>г. Саратов</t>
  </si>
  <si>
    <r>
      <rPr>
        <u val="single"/>
        <sz val="11"/>
        <color indexed="30"/>
        <rFont val="Calibri"/>
        <family val="2"/>
      </rPr>
      <t>по электронной почте</t>
    </r>
    <r>
      <rPr>
        <sz val="11"/>
        <color indexed="8"/>
        <rFont val="Calibri"/>
        <family val="2"/>
      </rPr>
      <t xml:space="preserve"> на адрес, указанный при получени Вами этого файла;</t>
    </r>
  </si>
  <si>
    <t>копировать на бумажные носители не надо, отправлять по факсу запрещается!</t>
  </si>
  <si>
    <t>Просьба обращать внимание на подсказки, появляющиеся при наведении курсора на ячейки с примечаниями</t>
  </si>
  <si>
    <t>(помечены маленьким красным треугольником в правом верхнем углу)</t>
  </si>
  <si>
    <t>менее 5 лет</t>
  </si>
  <si>
    <t>5 лет - 10 лет</t>
  </si>
  <si>
    <t>11 лет - 15 лет</t>
  </si>
  <si>
    <t>Александрово-Гайский</t>
  </si>
  <si>
    <t>Базарно-Карабулакский</t>
  </si>
  <si>
    <t>Аткарский</t>
  </si>
  <si>
    <t>Балаковский</t>
  </si>
  <si>
    <t>Балашовский</t>
  </si>
  <si>
    <t>Вольский</t>
  </si>
  <si>
    <t>Краснопартизанский</t>
  </si>
  <si>
    <t>Марксовский</t>
  </si>
  <si>
    <t>Петровский</t>
  </si>
  <si>
    <t>Пугачевский</t>
  </si>
  <si>
    <t>Ртищевский</t>
  </si>
  <si>
    <t>Хвалынский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</si>
</sst>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i/>
      <sz val="11"/>
      <color indexed="36"/>
      <name val="Times New Roman"/>
      <family val="1"/>
    </font>
    <font>
      <sz val="8"/>
      <color indexed="8"/>
      <name val="Times New Roman"/>
      <family val="1"/>
    </font>
    <font>
      <i/>
      <sz val="11"/>
      <color indexed="36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6"/>
      <color indexed="8"/>
      <name val="Times New Roman"/>
      <family val="1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 indent="2"/>
    </xf>
    <xf numFmtId="172" fontId="1" fillId="0" borderId="12" xfId="0" applyNumberFormat="1" applyFont="1" applyBorder="1" applyAlignment="1" applyProtection="1">
      <alignment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horizontal="left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8" fillId="24" borderId="12" xfId="0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9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left" vertical="center" wrapText="1"/>
    </xf>
    <xf numFmtId="0" fontId="8" fillId="24" borderId="18" xfId="0" applyFont="1" applyFill="1" applyBorder="1" applyAlignment="1" applyProtection="1">
      <alignment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6" borderId="20" xfId="0" applyFont="1" applyFill="1" applyBorder="1" applyAlignment="1" applyProtection="1">
      <alignment vertical="center" wrapText="1"/>
      <protection locked="0"/>
    </xf>
    <xf numFmtId="0" fontId="8" fillId="24" borderId="22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1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2" fillId="0" borderId="24" xfId="0" applyFont="1" applyBorder="1" applyAlignment="1" applyProtection="1">
      <alignment horizontal="right" vertical="center" wrapText="1"/>
      <protection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/>
    </xf>
    <xf numFmtId="49" fontId="1" fillId="0" borderId="2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/>
    </xf>
    <xf numFmtId="49" fontId="1" fillId="0" borderId="27" xfId="0" applyNumberFormat="1" applyFont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6" borderId="0" xfId="0" applyFont="1" applyFill="1" applyAlignment="1">
      <alignment/>
    </xf>
    <xf numFmtId="49" fontId="1" fillId="0" borderId="30" xfId="0" applyNumberFormat="1" applyFont="1" applyBorder="1" applyAlignment="1">
      <alignment horizontal="center" vertical="center" wrapText="1"/>
    </xf>
    <xf numFmtId="0" fontId="5" fillId="20" borderId="0" xfId="0" applyFont="1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172" fontId="5" fillId="0" borderId="32" xfId="0" applyNumberFormat="1" applyFont="1" applyBorder="1" applyAlignment="1" applyProtection="1">
      <alignment/>
      <protection locked="0"/>
    </xf>
    <xf numFmtId="49" fontId="5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/>
      <protection/>
    </xf>
    <xf numFmtId="49" fontId="5" fillId="0" borderId="28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5" fillId="0" borderId="3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49" fontId="5" fillId="24" borderId="29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1" fillId="24" borderId="3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" fillId="24" borderId="24" xfId="0" applyNumberFormat="1" applyFont="1" applyFill="1" applyBorder="1" applyAlignment="1">
      <alignment horizontal="center" vertical="center" wrapText="1"/>
    </xf>
    <xf numFmtId="172" fontId="5" fillId="0" borderId="36" xfId="0" applyNumberFormat="1" applyFont="1" applyBorder="1" applyAlignment="1" applyProtection="1">
      <alignment/>
      <protection locked="0"/>
    </xf>
    <xf numFmtId="172" fontId="5" fillId="0" borderId="12" xfId="0" applyNumberFormat="1" applyFont="1" applyBorder="1" applyAlignment="1" applyProtection="1">
      <alignment/>
      <protection locked="0"/>
    </xf>
    <xf numFmtId="172" fontId="5" fillId="0" borderId="13" xfId="0" applyNumberFormat="1" applyFont="1" applyBorder="1" applyAlignment="1" applyProtection="1">
      <alignment/>
      <protection locked="0"/>
    </xf>
    <xf numFmtId="172" fontId="23" fillId="0" borderId="37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1" fillId="24" borderId="33" xfId="0" applyNumberFormat="1" applyFont="1" applyFill="1" applyBorder="1" applyAlignment="1">
      <alignment horizontal="center" vertical="center" wrapText="1"/>
    </xf>
    <xf numFmtId="1" fontId="5" fillId="24" borderId="36" xfId="0" applyNumberFormat="1" applyFont="1" applyFill="1" applyBorder="1" applyAlignment="1" applyProtection="1">
      <alignment horizontal="center" vertical="center"/>
      <protection locked="0"/>
    </xf>
    <xf numFmtId="1" fontId="5" fillId="24" borderId="12" xfId="0" applyNumberFormat="1" applyFont="1" applyFill="1" applyBorder="1" applyAlignment="1" applyProtection="1">
      <alignment horizontal="center" vertical="center"/>
      <protection locked="0"/>
    </xf>
    <xf numFmtId="1" fontId="5" fillId="24" borderId="13" xfId="0" applyNumberFormat="1" applyFont="1" applyFill="1" applyBorder="1" applyAlignment="1" applyProtection="1">
      <alignment horizontal="center" vertical="center"/>
      <protection locked="0"/>
    </xf>
    <xf numFmtId="1" fontId="5" fillId="24" borderId="18" xfId="0" applyNumberFormat="1" applyFont="1" applyFill="1" applyBorder="1" applyAlignment="1" applyProtection="1">
      <alignment horizontal="center" vertical="center"/>
      <protection locked="0"/>
    </xf>
    <xf numFmtId="1" fontId="5" fillId="24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49" fontId="5" fillId="24" borderId="31" xfId="0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wrapText="1" shrinkToFit="1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46" fillId="24" borderId="0" xfId="0" applyFont="1" applyFill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172" fontId="1" fillId="0" borderId="20" xfId="0" applyNumberFormat="1" applyFont="1" applyBorder="1" applyAlignment="1" applyProtection="1">
      <alignment vertical="center" wrapText="1"/>
      <protection locked="0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172" fontId="1" fillId="0" borderId="10" xfId="0" applyNumberFormat="1" applyFont="1" applyBorder="1" applyAlignment="1" applyProtection="1">
      <alignment vertical="center" wrapText="1"/>
      <protection locked="0"/>
    </xf>
    <xf numFmtId="172" fontId="1" fillId="0" borderId="11" xfId="0" applyNumberFormat="1" applyFont="1" applyBorder="1" applyAlignment="1" applyProtection="1">
      <alignment vertical="center" wrapText="1"/>
      <protection locked="0"/>
    </xf>
    <xf numFmtId="172" fontId="1" fillId="0" borderId="15" xfId="0" applyNumberFormat="1" applyFont="1" applyBorder="1" applyAlignment="1" applyProtection="1">
      <alignment vertical="center" wrapText="1"/>
      <protection locked="0"/>
    </xf>
    <xf numFmtId="0" fontId="24" fillId="0" borderId="38" xfId="0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1" fillId="6" borderId="10" xfId="0" applyFont="1" applyFill="1" applyBorder="1" applyAlignment="1" applyProtection="1">
      <alignment vertical="center" wrapText="1"/>
      <protection locked="0"/>
    </xf>
    <xf numFmtId="0" fontId="1" fillId="6" borderId="15" xfId="0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Alignment="1">
      <alignment vertical="top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172" fontId="2" fillId="0" borderId="41" xfId="0" applyNumberFormat="1" applyFont="1" applyBorder="1" applyAlignment="1" applyProtection="1">
      <alignment horizontal="center" vertical="center" wrapText="1"/>
      <protection/>
    </xf>
    <xf numFmtId="0" fontId="1" fillId="6" borderId="38" xfId="0" applyFont="1" applyFill="1" applyBorder="1" applyAlignment="1" applyProtection="1">
      <alignment horizontal="center" vertical="center" wrapText="1"/>
      <protection locked="0"/>
    </xf>
    <xf numFmtId="0" fontId="1" fillId="6" borderId="42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textRotation="90"/>
    </xf>
    <xf numFmtId="0" fontId="21" fillId="0" borderId="43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2" fillId="3" borderId="2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48" xfId="0" applyFont="1" applyFill="1" applyBorder="1" applyAlignment="1" applyProtection="1">
      <alignment horizontal="center" vertical="center" wrapText="1"/>
      <protection locked="0"/>
    </xf>
    <xf numFmtId="0" fontId="1" fillId="8" borderId="49" xfId="0" applyFont="1" applyFill="1" applyBorder="1" applyAlignment="1" applyProtection="1">
      <alignment horizontal="center" vertical="center" wrapText="1"/>
      <protection locked="0"/>
    </xf>
    <xf numFmtId="0" fontId="1" fillId="8" borderId="17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1" fillId="8" borderId="10" xfId="0" applyFont="1" applyFill="1" applyBorder="1" applyAlignment="1" applyProtection="1">
      <alignment horizontal="center" vertical="center" wrapText="1"/>
      <protection locked="0"/>
    </xf>
    <xf numFmtId="0" fontId="1" fillId="8" borderId="12" xfId="0" applyFont="1" applyFill="1" applyBorder="1" applyAlignment="1" applyProtection="1">
      <alignment horizontal="center" vertical="center" wrapText="1"/>
      <protection locked="0"/>
    </xf>
    <xf numFmtId="49" fontId="6" fillId="6" borderId="50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0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6" borderId="47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25" borderId="15" xfId="0" applyFont="1" applyFill="1" applyBorder="1" applyAlignment="1" applyProtection="1">
      <alignment horizontal="center" vertical="center" wrapText="1"/>
      <protection locked="0"/>
    </xf>
    <xf numFmtId="0" fontId="1" fillId="25" borderId="2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6" borderId="40" xfId="0" applyFont="1" applyFill="1" applyBorder="1" applyAlignment="1" applyProtection="1">
      <alignment horizontal="center" vertical="center" wrapText="1"/>
      <protection locked="0"/>
    </xf>
    <xf numFmtId="0" fontId="1" fillId="6" borderId="60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57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5" fillId="0" borderId="65" xfId="0" applyFont="1" applyBorder="1" applyAlignment="1" applyProtection="1">
      <alignment horizontal="center" vertical="top" wrapText="1"/>
      <protection locked="0"/>
    </xf>
    <xf numFmtId="0" fontId="25" fillId="0" borderId="66" xfId="0" applyFont="1" applyBorder="1" applyAlignment="1" applyProtection="1">
      <alignment horizontal="center" vertical="top" wrapText="1"/>
      <protection locked="0"/>
    </xf>
    <xf numFmtId="0" fontId="25" fillId="0" borderId="67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24" borderId="68" xfId="0" applyFont="1" applyFill="1" applyBorder="1" applyAlignment="1">
      <alignment horizontal="left" vertical="center" wrapText="1"/>
    </xf>
    <xf numFmtId="0" fontId="1" fillId="24" borderId="69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28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name val="Cambria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123825</xdr:colOff>
      <xdr:row>23</xdr:row>
      <xdr:rowOff>28575</xdr:rowOff>
    </xdr:from>
    <xdr:to>
      <xdr:col>34</xdr:col>
      <xdr:colOff>323850</xdr:colOff>
      <xdr:row>27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5686425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571500</xdr:colOff>
      <xdr:row>15</xdr:row>
      <xdr:rowOff>114300</xdr:rowOff>
    </xdr:from>
    <xdr:to>
      <xdr:col>30</xdr:col>
      <xdr:colOff>447675</xdr:colOff>
      <xdr:row>17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9950" y="34480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542925</xdr:colOff>
      <xdr:row>3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33"/>
  <sheetViews>
    <sheetView tabSelected="1" zoomScale="80" zoomScaleNormal="80" zoomScalePageLayoutView="0" workbookViewId="0" topLeftCell="A1">
      <selection activeCell="D19" sqref="D19:E19"/>
    </sheetView>
  </sheetViews>
  <sheetFormatPr defaultColWidth="9.140625" defaultRowHeight="15"/>
  <cols>
    <col min="1" max="1" width="2.7109375" style="37" customWidth="1"/>
    <col min="2" max="2" width="8.7109375" style="40" customWidth="1"/>
    <col min="3" max="3" width="42.140625" style="37" customWidth="1"/>
    <col min="4" max="4" width="42.421875" style="37" customWidth="1"/>
    <col min="5" max="5" width="8.7109375" style="40" customWidth="1"/>
    <col min="6" max="6" width="13.00390625" style="37" customWidth="1"/>
    <col min="7" max="7" width="2.28125" style="37" hidden="1" customWidth="1"/>
    <col min="8" max="8" width="10.57421875" style="37" customWidth="1"/>
    <col min="9" max="11" width="8.28125" style="37" customWidth="1"/>
    <col min="12" max="12" width="3.7109375" style="37" customWidth="1"/>
    <col min="13" max="13" width="10.7109375" style="39" hidden="1" customWidth="1"/>
    <col min="14" max="14" width="9.140625" style="37" hidden="1" customWidth="1"/>
    <col min="15" max="15" width="9.28125" style="37" hidden="1" customWidth="1"/>
    <col min="16" max="16" width="9.00390625" style="37" hidden="1" customWidth="1"/>
    <col min="17" max="19" width="9.140625" style="37" hidden="1" customWidth="1"/>
    <col min="20" max="20" width="10.8515625" style="37" hidden="1" customWidth="1"/>
    <col min="21" max="21" width="8.00390625" style="37" hidden="1" customWidth="1"/>
    <col min="22" max="22" width="8.140625" style="37" hidden="1" customWidth="1"/>
    <col min="23" max="23" width="12.57421875" style="37" hidden="1" customWidth="1"/>
    <col min="24" max="24" width="9.57421875" style="37" hidden="1" customWidth="1"/>
    <col min="25" max="25" width="34.28125" style="37" hidden="1" customWidth="1"/>
    <col min="26" max="26" width="46.7109375" style="37" hidden="1" customWidth="1"/>
    <col min="27" max="27" width="43.421875" style="37" hidden="1" customWidth="1"/>
    <col min="28" max="28" width="9.140625" style="37" hidden="1" customWidth="1"/>
    <col min="29" max="16384" width="9.140625" style="37" customWidth="1"/>
  </cols>
  <sheetData>
    <row r="1" spans="2:6" ht="15" customHeight="1">
      <c r="B1" s="148">
        <f>H127</f>
        <v>0</v>
      </c>
      <c r="C1" s="149" t="s">
        <v>160</v>
      </c>
      <c r="D1" s="150"/>
      <c r="E1" s="38"/>
      <c r="F1" s="38"/>
    </row>
    <row r="2" spans="2:25" ht="15" customHeight="1">
      <c r="B2" s="148"/>
      <c r="C2" s="149"/>
      <c r="D2" s="150"/>
      <c r="Y2" s="137" t="s">
        <v>338</v>
      </c>
    </row>
    <row r="3" spans="2:25" ht="15" customHeight="1">
      <c r="B3" s="148"/>
      <c r="C3" s="149"/>
      <c r="D3" s="150"/>
      <c r="Y3" s="137" t="s">
        <v>161</v>
      </c>
    </row>
    <row r="4" spans="2:25" ht="15" customHeight="1">
      <c r="B4" s="148"/>
      <c r="C4" s="42"/>
      <c r="D4" s="43"/>
      <c r="P4" s="37" t="s">
        <v>128</v>
      </c>
      <c r="Q4" s="37" t="s">
        <v>129</v>
      </c>
      <c r="Y4" s="137" t="s">
        <v>340</v>
      </c>
    </row>
    <row r="5" spans="2:25" ht="15" customHeight="1">
      <c r="B5" s="44"/>
      <c r="C5" s="45"/>
      <c r="D5" s="46"/>
      <c r="E5" s="44"/>
      <c r="F5" s="47"/>
      <c r="G5" s="47"/>
      <c r="H5" s="47"/>
      <c r="I5" s="47"/>
      <c r="J5" s="47"/>
      <c r="K5" s="47"/>
      <c r="P5" s="37" t="s">
        <v>130</v>
      </c>
      <c r="Q5" s="37" t="s">
        <v>131</v>
      </c>
      <c r="R5" s="37" t="s">
        <v>132</v>
      </c>
      <c r="S5" s="37" t="s">
        <v>126</v>
      </c>
      <c r="Y5" s="137" t="s">
        <v>339</v>
      </c>
    </row>
    <row r="6" spans="2:25" ht="15" customHeight="1">
      <c r="B6" s="151" t="s">
        <v>266</v>
      </c>
      <c r="C6" s="151"/>
      <c r="D6" s="151"/>
      <c r="E6" s="151"/>
      <c r="F6" s="151"/>
      <c r="G6" s="151"/>
      <c r="H6" s="151"/>
      <c r="I6" s="151"/>
      <c r="J6" s="151"/>
      <c r="K6" s="151"/>
      <c r="P6" s="37" t="s">
        <v>133</v>
      </c>
      <c r="Q6" s="37" t="s">
        <v>134</v>
      </c>
      <c r="R6" s="37" t="s">
        <v>126</v>
      </c>
      <c r="Y6" s="137" t="s">
        <v>341</v>
      </c>
    </row>
    <row r="7" spans="1:25" ht="15" customHeight="1">
      <c r="A7" s="48"/>
      <c r="B7" s="151"/>
      <c r="C7" s="151"/>
      <c r="D7" s="151"/>
      <c r="E7" s="151"/>
      <c r="F7" s="151"/>
      <c r="G7" s="151"/>
      <c r="H7" s="151"/>
      <c r="I7" s="151"/>
      <c r="J7" s="151"/>
      <c r="K7" s="151"/>
      <c r="Y7" s="137" t="s">
        <v>342</v>
      </c>
    </row>
    <row r="8" spans="1:25" ht="15" customHeight="1">
      <c r="A8" s="48"/>
      <c r="B8" s="44" t="s">
        <v>228</v>
      </c>
      <c r="C8" s="47"/>
      <c r="D8" s="46"/>
      <c r="E8" s="44"/>
      <c r="F8" s="47"/>
      <c r="G8" s="47"/>
      <c r="H8" s="47"/>
      <c r="I8" s="47"/>
      <c r="J8" s="47"/>
      <c r="K8" s="47"/>
      <c r="U8" s="49"/>
      <c r="Y8" s="137" t="s">
        <v>324</v>
      </c>
    </row>
    <row r="9" spans="2:25" ht="15">
      <c r="B9" s="44" t="s">
        <v>227</v>
      </c>
      <c r="C9" s="47"/>
      <c r="D9" s="47"/>
      <c r="E9" s="44"/>
      <c r="F9" s="47"/>
      <c r="G9" s="47"/>
      <c r="H9" s="47"/>
      <c r="I9" s="47"/>
      <c r="J9" s="47"/>
      <c r="K9" s="47"/>
      <c r="Q9" s="47"/>
      <c r="U9" s="49"/>
      <c r="Y9" s="137" t="s">
        <v>343</v>
      </c>
    </row>
    <row r="10" spans="2:25" ht="16.5" thickBot="1">
      <c r="B10" s="152" t="s">
        <v>152</v>
      </c>
      <c r="C10" s="152"/>
      <c r="D10" s="152"/>
      <c r="E10" s="50"/>
      <c r="F10" s="51"/>
      <c r="G10" s="51"/>
      <c r="H10" s="51"/>
      <c r="I10" s="51"/>
      <c r="J10" s="51"/>
      <c r="K10" s="51"/>
      <c r="Q10" s="47"/>
      <c r="U10" s="49"/>
      <c r="Y10" s="137" t="s">
        <v>162</v>
      </c>
    </row>
    <row r="11" spans="2:25" ht="16.5" thickBot="1">
      <c r="B11" s="52"/>
      <c r="C11" s="26" t="s">
        <v>0</v>
      </c>
      <c r="D11" s="153" t="s">
        <v>1</v>
      </c>
      <c r="E11" s="154"/>
      <c r="F11" s="155"/>
      <c r="H11" s="53"/>
      <c r="I11" s="54" t="s">
        <v>119</v>
      </c>
      <c r="J11" s="54"/>
      <c r="Q11" s="47"/>
      <c r="U11" s="49"/>
      <c r="Y11" s="137" t="s">
        <v>163</v>
      </c>
    </row>
    <row r="12" spans="2:25" ht="30.75" thickBot="1">
      <c r="B12" s="55" t="s">
        <v>180</v>
      </c>
      <c r="C12" s="29" t="s">
        <v>179</v>
      </c>
      <c r="D12" s="156"/>
      <c r="E12" s="157"/>
      <c r="F12" s="158"/>
      <c r="G12" s="56">
        <f aca="true" t="shared" si="0" ref="G12:G17">COUNTA(D12)</f>
        <v>0</v>
      </c>
      <c r="H12" s="57" t="str">
        <f aca="true" t="shared" si="1" ref="H12:H17">IF(G12=1," ","не заполнено")</f>
        <v>не заполнено</v>
      </c>
      <c r="I12" s="37" t="s">
        <v>158</v>
      </c>
      <c r="Q12" s="58"/>
      <c r="U12" s="49"/>
      <c r="Y12" s="137" t="s">
        <v>164</v>
      </c>
    </row>
    <row r="13" spans="2:25" ht="15.75" customHeight="1">
      <c r="B13" s="59" t="s">
        <v>140</v>
      </c>
      <c r="C13" s="13" t="s">
        <v>10</v>
      </c>
      <c r="D13" s="159"/>
      <c r="E13" s="159"/>
      <c r="F13" s="160"/>
      <c r="G13" s="56">
        <f t="shared" si="0"/>
        <v>0</v>
      </c>
      <c r="H13" s="57" t="str">
        <f t="shared" si="1"/>
        <v>не заполнено</v>
      </c>
      <c r="I13" s="37" t="s">
        <v>156</v>
      </c>
      <c r="Q13" s="47"/>
      <c r="U13" s="49"/>
      <c r="Y13" s="137" t="s">
        <v>165</v>
      </c>
    </row>
    <row r="14" spans="2:30" ht="15.75">
      <c r="B14" s="60" t="s">
        <v>181</v>
      </c>
      <c r="C14" s="14" t="s">
        <v>11</v>
      </c>
      <c r="D14" s="161"/>
      <c r="E14" s="161"/>
      <c r="F14" s="162"/>
      <c r="G14" s="56">
        <f t="shared" si="0"/>
        <v>0</v>
      </c>
      <c r="H14" s="57" t="str">
        <f t="shared" si="1"/>
        <v>не заполнено</v>
      </c>
      <c r="I14" s="37" t="s">
        <v>157</v>
      </c>
      <c r="Q14" s="58"/>
      <c r="R14" s="61"/>
      <c r="T14" s="61"/>
      <c r="U14" s="49"/>
      <c r="V14" s="61"/>
      <c r="W14" s="61"/>
      <c r="Y14" s="137" t="s">
        <v>184</v>
      </c>
      <c r="AC14" s="62"/>
      <c r="AD14" s="37" t="s">
        <v>120</v>
      </c>
    </row>
    <row r="15" spans="2:25" ht="32.25" thickBot="1">
      <c r="B15" s="60" t="s">
        <v>182</v>
      </c>
      <c r="C15" s="14" t="s">
        <v>2</v>
      </c>
      <c r="D15" s="161"/>
      <c r="E15" s="161"/>
      <c r="F15" s="162"/>
      <c r="G15" s="56">
        <f t="shared" si="0"/>
        <v>0</v>
      </c>
      <c r="H15" s="57" t="str">
        <f t="shared" si="1"/>
        <v>не заполнено</v>
      </c>
      <c r="I15" s="37" t="s">
        <v>121</v>
      </c>
      <c r="P15" s="49"/>
      <c r="Q15" s="47"/>
      <c r="Y15" s="137" t="s">
        <v>166</v>
      </c>
    </row>
    <row r="16" spans="2:25" ht="32.25" thickBot="1">
      <c r="B16" s="63" t="s">
        <v>208</v>
      </c>
      <c r="C16" s="22" t="s">
        <v>100</v>
      </c>
      <c r="D16" s="163"/>
      <c r="E16" s="164"/>
      <c r="F16" s="165"/>
      <c r="G16" s="56">
        <f t="shared" si="0"/>
        <v>0</v>
      </c>
      <c r="H16" s="57" t="str">
        <f t="shared" si="1"/>
        <v>не заполнено</v>
      </c>
      <c r="I16" s="37" t="s">
        <v>122</v>
      </c>
      <c r="P16" s="37" t="s">
        <v>94</v>
      </c>
      <c r="Q16" s="37" t="s">
        <v>95</v>
      </c>
      <c r="R16" s="37" t="s">
        <v>96</v>
      </c>
      <c r="S16" s="37" t="s">
        <v>97</v>
      </c>
      <c r="T16" s="37" t="s">
        <v>98</v>
      </c>
      <c r="U16" s="37" t="s">
        <v>99</v>
      </c>
      <c r="V16" s="37" t="s">
        <v>126</v>
      </c>
      <c r="Y16" s="137" t="s">
        <v>167</v>
      </c>
    </row>
    <row r="17" spans="2:25" ht="17.25" customHeight="1" thickBot="1">
      <c r="B17" s="63" t="s">
        <v>183</v>
      </c>
      <c r="C17" s="10" t="s">
        <v>3</v>
      </c>
      <c r="D17" s="166"/>
      <c r="E17" s="167"/>
      <c r="F17" s="168"/>
      <c r="G17" s="56">
        <f t="shared" si="0"/>
        <v>0</v>
      </c>
      <c r="H17" s="57" t="str">
        <f t="shared" si="1"/>
        <v>не заполнено</v>
      </c>
      <c r="P17" s="37" t="s">
        <v>79</v>
      </c>
      <c r="Q17" s="37" t="s">
        <v>81</v>
      </c>
      <c r="R17" s="37" t="s">
        <v>82</v>
      </c>
      <c r="S17" s="37" t="s">
        <v>80</v>
      </c>
      <c r="T17" s="37" t="s">
        <v>101</v>
      </c>
      <c r="U17" s="37" t="s">
        <v>126</v>
      </c>
      <c r="Y17" s="137" t="s">
        <v>325</v>
      </c>
    </row>
    <row r="18" spans="2:27" ht="38.25">
      <c r="B18" s="59" t="s">
        <v>141</v>
      </c>
      <c r="C18" s="169" t="s">
        <v>4</v>
      </c>
      <c r="D18" s="128" t="s">
        <v>159</v>
      </c>
      <c r="E18" s="175"/>
      <c r="F18" s="15" t="s">
        <v>5</v>
      </c>
      <c r="H18" s="53"/>
      <c r="P18" s="64"/>
      <c r="Y18" s="137" t="s">
        <v>168</v>
      </c>
      <c r="AA18" s="3" t="s">
        <v>335</v>
      </c>
    </row>
    <row r="19" spans="2:27" ht="29.25" customHeight="1" thickBot="1">
      <c r="B19" s="55" t="s">
        <v>209</v>
      </c>
      <c r="C19" s="170"/>
      <c r="D19" s="142"/>
      <c r="E19" s="143"/>
      <c r="F19" s="5"/>
      <c r="G19" s="56">
        <f>COUNTA(D19:F19)</f>
        <v>0</v>
      </c>
      <c r="H19" s="65" t="str">
        <f>IF(G19=2," ","не заполнены ОБЕ ячейки")</f>
        <v>не заполнены ОБЕ ячейки</v>
      </c>
      <c r="I19" t="s">
        <v>154</v>
      </c>
      <c r="P19" s="64"/>
      <c r="Y19" s="137" t="s">
        <v>344</v>
      </c>
      <c r="AA19" s="3" t="s">
        <v>336</v>
      </c>
    </row>
    <row r="20" spans="2:27" ht="18" customHeight="1" thickBot="1">
      <c r="B20" s="63" t="s">
        <v>210</v>
      </c>
      <c r="C20" s="171" t="s">
        <v>12</v>
      </c>
      <c r="D20" s="172"/>
      <c r="E20" s="20"/>
      <c r="F20" s="1"/>
      <c r="G20" s="56">
        <f>COUNTA(E20)</f>
        <v>0</v>
      </c>
      <c r="H20" s="57" t="str">
        <f>IF(G20=1," ","не заполнено")</f>
        <v>не заполнено</v>
      </c>
      <c r="I20" t="s">
        <v>155</v>
      </c>
      <c r="P20" s="64" t="s">
        <v>58</v>
      </c>
      <c r="Q20" s="37" t="s">
        <v>57</v>
      </c>
      <c r="Y20" s="137" t="s">
        <v>185</v>
      </c>
      <c r="AA20" s="3" t="s">
        <v>337</v>
      </c>
    </row>
    <row r="21" spans="2:27" ht="15.75" customHeight="1">
      <c r="B21" s="59" t="s">
        <v>142</v>
      </c>
      <c r="C21" s="173" t="s">
        <v>9</v>
      </c>
      <c r="D21" s="66" t="s">
        <v>104</v>
      </c>
      <c r="E21" s="19"/>
      <c r="F21" s="11"/>
      <c r="G21" s="56">
        <f>COUNTA(E21:E37)</f>
        <v>0</v>
      </c>
      <c r="H21" s="144" t="str">
        <f>IF(G21&gt;0," ","не заполнено, должно быть отмечено хоть одно значение")</f>
        <v>не заполнено, должно быть отмечено хоть одно значение</v>
      </c>
      <c r="I21" t="s">
        <v>331</v>
      </c>
      <c r="P21" s="64"/>
      <c r="Y21" s="137" t="s">
        <v>345</v>
      </c>
      <c r="AA21" s="3" t="s">
        <v>6</v>
      </c>
    </row>
    <row r="22" spans="2:27" ht="15.75">
      <c r="B22" s="60" t="s">
        <v>211</v>
      </c>
      <c r="C22" s="174"/>
      <c r="D22" s="67" t="s">
        <v>105</v>
      </c>
      <c r="E22" s="12"/>
      <c r="G22" s="56"/>
      <c r="H22" s="145"/>
      <c r="I22" s="139" t="s">
        <v>332</v>
      </c>
      <c r="P22" s="64"/>
      <c r="Y22" s="137" t="s">
        <v>169</v>
      </c>
      <c r="AA22" s="3" t="s">
        <v>7</v>
      </c>
    </row>
    <row r="23" spans="2:27" ht="16.5" thickBot="1">
      <c r="B23" s="60" t="s">
        <v>212</v>
      </c>
      <c r="C23" s="174"/>
      <c r="D23" s="67" t="s">
        <v>102</v>
      </c>
      <c r="E23" s="12"/>
      <c r="G23" s="56"/>
      <c r="H23" s="145"/>
      <c r="I23" t="s">
        <v>333</v>
      </c>
      <c r="P23" s="64"/>
      <c r="Y23" s="137" t="s">
        <v>326</v>
      </c>
      <c r="AA23" s="9" t="s">
        <v>8</v>
      </c>
    </row>
    <row r="24" spans="2:25" ht="15.75">
      <c r="B24" s="60" t="s">
        <v>213</v>
      </c>
      <c r="C24" s="174"/>
      <c r="D24" s="67" t="s">
        <v>112</v>
      </c>
      <c r="E24" s="12"/>
      <c r="G24" s="56"/>
      <c r="H24" s="145"/>
      <c r="I24" t="s">
        <v>334</v>
      </c>
      <c r="P24" s="64"/>
      <c r="Y24" s="137" t="s">
        <v>327</v>
      </c>
    </row>
    <row r="25" spans="2:25" ht="15.75">
      <c r="B25" s="60" t="s">
        <v>233</v>
      </c>
      <c r="C25" s="174"/>
      <c r="D25" s="67" t="s">
        <v>106</v>
      </c>
      <c r="E25" s="12"/>
      <c r="G25" s="56"/>
      <c r="H25" s="145"/>
      <c r="P25" s="64"/>
      <c r="Y25" s="137" t="s">
        <v>328</v>
      </c>
    </row>
    <row r="26" spans="2:25" ht="15.75">
      <c r="B26" s="60" t="s">
        <v>234</v>
      </c>
      <c r="C26" s="174"/>
      <c r="D26" s="67" t="s">
        <v>107</v>
      </c>
      <c r="E26" s="12"/>
      <c r="G26" s="56"/>
      <c r="H26" s="145"/>
      <c r="P26" s="64"/>
      <c r="Y26" s="137" t="s">
        <v>346</v>
      </c>
    </row>
    <row r="27" spans="2:25" ht="15.75">
      <c r="B27" s="60" t="s">
        <v>235</v>
      </c>
      <c r="C27" s="174"/>
      <c r="D27" s="67" t="s">
        <v>113</v>
      </c>
      <c r="E27" s="12"/>
      <c r="G27" s="56"/>
      <c r="H27" s="145"/>
      <c r="P27" s="64"/>
      <c r="Y27" s="137" t="s">
        <v>170</v>
      </c>
    </row>
    <row r="28" spans="2:25" ht="15.75">
      <c r="B28" s="60" t="s">
        <v>236</v>
      </c>
      <c r="C28" s="174"/>
      <c r="D28" s="67" t="s">
        <v>114</v>
      </c>
      <c r="E28" s="12"/>
      <c r="G28" s="56"/>
      <c r="H28" s="145"/>
      <c r="P28" s="64"/>
      <c r="Y28" s="138" t="s">
        <v>347</v>
      </c>
    </row>
    <row r="29" spans="2:25" ht="15.75">
      <c r="B29" s="60" t="s">
        <v>237</v>
      </c>
      <c r="C29" s="174"/>
      <c r="D29" s="67" t="s">
        <v>108</v>
      </c>
      <c r="E29" s="12"/>
      <c r="G29" s="56"/>
      <c r="H29" s="145"/>
      <c r="P29" s="64"/>
      <c r="Y29" s="138" t="s">
        <v>171</v>
      </c>
    </row>
    <row r="30" spans="2:25" ht="15.75">
      <c r="B30" s="60" t="s">
        <v>238</v>
      </c>
      <c r="C30" s="174"/>
      <c r="D30" s="67" t="s">
        <v>115</v>
      </c>
      <c r="E30" s="12"/>
      <c r="G30" s="56"/>
      <c r="H30" s="145"/>
      <c r="P30" s="64"/>
      <c r="Y30" s="137" t="s">
        <v>172</v>
      </c>
    </row>
    <row r="31" spans="2:25" ht="15.75">
      <c r="B31" s="60" t="s">
        <v>239</v>
      </c>
      <c r="C31" s="174"/>
      <c r="D31" s="67" t="s">
        <v>117</v>
      </c>
      <c r="E31" s="12"/>
      <c r="G31" s="56"/>
      <c r="H31" s="145"/>
      <c r="P31" s="64"/>
      <c r="Y31" s="137" t="s">
        <v>348</v>
      </c>
    </row>
    <row r="32" spans="2:25" ht="15.75">
      <c r="B32" s="60" t="s">
        <v>240</v>
      </c>
      <c r="C32" s="174"/>
      <c r="D32" s="67" t="s">
        <v>116</v>
      </c>
      <c r="E32" s="12"/>
      <c r="G32" s="56"/>
      <c r="H32" s="145"/>
      <c r="P32" s="64"/>
      <c r="Y32" s="137" t="s">
        <v>173</v>
      </c>
    </row>
    <row r="33" spans="2:25" ht="15.75">
      <c r="B33" s="60" t="s">
        <v>240</v>
      </c>
      <c r="C33" s="174"/>
      <c r="D33" s="67" t="s">
        <v>103</v>
      </c>
      <c r="E33" s="12"/>
      <c r="G33" s="56"/>
      <c r="H33" s="145"/>
      <c r="P33" s="64"/>
      <c r="Y33" s="137" t="s">
        <v>174</v>
      </c>
    </row>
    <row r="34" spans="2:25" ht="15.75">
      <c r="B34" s="60" t="s">
        <v>241</v>
      </c>
      <c r="C34" s="174"/>
      <c r="D34" s="67" t="s">
        <v>109</v>
      </c>
      <c r="E34" s="12"/>
      <c r="G34" s="56"/>
      <c r="H34" s="145"/>
      <c r="P34" s="64"/>
      <c r="Y34" s="137" t="s">
        <v>175</v>
      </c>
    </row>
    <row r="35" spans="2:25" ht="15.75">
      <c r="B35" s="60" t="s">
        <v>242</v>
      </c>
      <c r="C35" s="174"/>
      <c r="D35" s="67" t="s">
        <v>110</v>
      </c>
      <c r="E35" s="12"/>
      <c r="G35" s="56"/>
      <c r="H35" s="145"/>
      <c r="P35" s="64"/>
      <c r="Y35" s="137" t="s">
        <v>176</v>
      </c>
    </row>
    <row r="36" spans="2:25" ht="15.75">
      <c r="B36" s="60" t="s">
        <v>243</v>
      </c>
      <c r="C36" s="174"/>
      <c r="D36" s="67" t="s">
        <v>111</v>
      </c>
      <c r="E36" s="12"/>
      <c r="G36" s="56"/>
      <c r="H36" s="145"/>
      <c r="P36" s="64"/>
      <c r="Y36" s="137" t="s">
        <v>177</v>
      </c>
    </row>
    <row r="37" spans="2:25" ht="16.5" thickBot="1">
      <c r="B37" s="60" t="s">
        <v>244</v>
      </c>
      <c r="C37" s="147"/>
      <c r="D37" s="68" t="s">
        <v>126</v>
      </c>
      <c r="E37" s="25"/>
      <c r="G37" s="69"/>
      <c r="H37" s="146"/>
      <c r="P37" s="64"/>
      <c r="Y37" s="137" t="s">
        <v>178</v>
      </c>
    </row>
    <row r="38" spans="1:25" ht="23.25" customHeight="1" thickBot="1">
      <c r="A38" s="70"/>
      <c r="B38" s="71" t="s">
        <v>245</v>
      </c>
      <c r="C38" s="147" t="s">
        <v>124</v>
      </c>
      <c r="D38" s="181"/>
      <c r="E38" s="72"/>
      <c r="G38" s="56">
        <f>COUNTA(E38)</f>
        <v>0</v>
      </c>
      <c r="H38" s="57" t="str">
        <f>IF(G38=1," ","не заполнено")</f>
        <v>не заполнено</v>
      </c>
      <c r="P38" s="64"/>
      <c r="Y38" s="137" t="s">
        <v>349</v>
      </c>
    </row>
    <row r="39" spans="2:25" ht="17.25" customHeight="1" hidden="1" thickBot="1">
      <c r="B39" s="73"/>
      <c r="C39" s="176" t="s">
        <v>13</v>
      </c>
      <c r="D39" s="177"/>
      <c r="E39" s="17"/>
      <c r="F39" s="74"/>
      <c r="G39" s="56"/>
      <c r="H39" s="57"/>
      <c r="P39" s="64"/>
      <c r="Y39" s="137" t="s">
        <v>329</v>
      </c>
    </row>
    <row r="40" spans="2:25" ht="15.75" customHeight="1">
      <c r="B40" s="75" t="s">
        <v>246</v>
      </c>
      <c r="C40" s="169" t="s">
        <v>14</v>
      </c>
      <c r="D40" s="18" t="s">
        <v>15</v>
      </c>
      <c r="E40" s="76"/>
      <c r="G40" s="56">
        <f>COUNTA(E40)</f>
        <v>0</v>
      </c>
      <c r="H40" s="57" t="str">
        <f aca="true" t="shared" si="2" ref="H40:H53">IF(G40=1," ","не заполнено")</f>
        <v>не заполнено</v>
      </c>
      <c r="P40" s="64"/>
      <c r="Y40" s="137" t="s">
        <v>330</v>
      </c>
    </row>
    <row r="41" spans="2:16" ht="15.75">
      <c r="B41" s="77" t="s">
        <v>247</v>
      </c>
      <c r="C41" s="170"/>
      <c r="D41" s="21" t="s">
        <v>16</v>
      </c>
      <c r="E41" s="78"/>
      <c r="G41" s="56">
        <f aca="true" t="shared" si="3" ref="G41:G53">COUNTA(E41)</f>
        <v>0</v>
      </c>
      <c r="H41" s="57" t="str">
        <f t="shared" si="2"/>
        <v>не заполнено</v>
      </c>
      <c r="P41" s="64"/>
    </row>
    <row r="42" spans="2:16" ht="15.75">
      <c r="B42" s="77" t="s">
        <v>248</v>
      </c>
      <c r="C42" s="170"/>
      <c r="D42" s="21" t="s">
        <v>17</v>
      </c>
      <c r="E42" s="78"/>
      <c r="G42" s="56">
        <f t="shared" si="3"/>
        <v>0</v>
      </c>
      <c r="H42" s="57" t="str">
        <f t="shared" si="2"/>
        <v>не заполнено</v>
      </c>
      <c r="P42" s="64"/>
    </row>
    <row r="43" spans="2:16" ht="15.75">
      <c r="B43" s="77" t="s">
        <v>249</v>
      </c>
      <c r="C43" s="170"/>
      <c r="D43" s="21" t="s">
        <v>18</v>
      </c>
      <c r="E43" s="78"/>
      <c r="G43" s="56">
        <f t="shared" si="3"/>
        <v>0</v>
      </c>
      <c r="H43" s="57" t="str">
        <f t="shared" si="2"/>
        <v>не заполнено</v>
      </c>
      <c r="P43" s="64"/>
    </row>
    <row r="44" spans="2:16" ht="31.5">
      <c r="B44" s="77" t="s">
        <v>250</v>
      </c>
      <c r="C44" s="170"/>
      <c r="D44" s="21" t="s">
        <v>19</v>
      </c>
      <c r="E44" s="78"/>
      <c r="G44" s="56">
        <f t="shared" si="3"/>
        <v>0</v>
      </c>
      <c r="H44" s="57" t="str">
        <f t="shared" si="2"/>
        <v>не заполнено</v>
      </c>
      <c r="P44" s="64"/>
    </row>
    <row r="45" spans="2:16" ht="15.75">
      <c r="B45" s="77" t="s">
        <v>251</v>
      </c>
      <c r="C45" s="170"/>
      <c r="D45" s="21" t="s">
        <v>20</v>
      </c>
      <c r="E45" s="78"/>
      <c r="G45" s="56">
        <f t="shared" si="3"/>
        <v>0</v>
      </c>
      <c r="H45" s="57" t="str">
        <f t="shared" si="2"/>
        <v>не заполнено</v>
      </c>
      <c r="K45" s="39"/>
      <c r="P45" s="64"/>
    </row>
    <row r="46" spans="2:16" ht="31.5" customHeight="1">
      <c r="B46" s="77" t="s">
        <v>252</v>
      </c>
      <c r="C46" s="170"/>
      <c r="D46" s="21" t="s">
        <v>21</v>
      </c>
      <c r="E46" s="78"/>
      <c r="G46" s="56">
        <f t="shared" si="3"/>
        <v>0</v>
      </c>
      <c r="H46" s="57" t="str">
        <f t="shared" si="2"/>
        <v>не заполнено</v>
      </c>
      <c r="P46" s="64"/>
    </row>
    <row r="47" spans="2:40" ht="31.5" customHeight="1">
      <c r="B47" s="77" t="s">
        <v>253</v>
      </c>
      <c r="C47" s="170"/>
      <c r="D47" s="21" t="s">
        <v>22</v>
      </c>
      <c r="E47" s="78"/>
      <c r="G47" s="56">
        <f t="shared" si="3"/>
        <v>0</v>
      </c>
      <c r="H47" s="57" t="str">
        <f t="shared" si="2"/>
        <v>не заполнено</v>
      </c>
      <c r="P47" s="64"/>
      <c r="AN47" s="41"/>
    </row>
    <row r="48" spans="2:40" ht="31.5" customHeight="1">
      <c r="B48" s="77" t="s">
        <v>254</v>
      </c>
      <c r="C48" s="170"/>
      <c r="D48" s="21" t="s">
        <v>23</v>
      </c>
      <c r="E48" s="78"/>
      <c r="G48" s="56">
        <f t="shared" si="3"/>
        <v>0</v>
      </c>
      <c r="H48" s="57" t="str">
        <f t="shared" si="2"/>
        <v>не заполнено</v>
      </c>
      <c r="P48" s="64"/>
      <c r="AK48" s="39"/>
      <c r="AN48" s="41"/>
    </row>
    <row r="49" spans="2:40" ht="15.75">
      <c r="B49" s="77" t="s">
        <v>255</v>
      </c>
      <c r="C49" s="170"/>
      <c r="D49" s="21" t="s">
        <v>24</v>
      </c>
      <c r="E49" s="78"/>
      <c r="G49" s="56">
        <f t="shared" si="3"/>
        <v>0</v>
      </c>
      <c r="H49" s="57" t="str">
        <f t="shared" si="2"/>
        <v>не заполнено</v>
      </c>
      <c r="P49" s="64"/>
      <c r="AK49" s="39"/>
      <c r="AN49" s="41"/>
    </row>
    <row r="50" spans="2:40" ht="47.25">
      <c r="B50" s="77" t="s">
        <v>256</v>
      </c>
      <c r="C50" s="170"/>
      <c r="D50" s="21" t="s">
        <v>25</v>
      </c>
      <c r="E50" s="78"/>
      <c r="G50" s="56">
        <f t="shared" si="3"/>
        <v>0</v>
      </c>
      <c r="H50" s="57" t="str">
        <f t="shared" si="2"/>
        <v>не заполнено</v>
      </c>
      <c r="P50" s="64"/>
      <c r="AK50" s="39"/>
      <c r="AN50" s="41"/>
    </row>
    <row r="51" spans="2:40" ht="47.25" customHeight="1">
      <c r="B51" s="77" t="s">
        <v>257</v>
      </c>
      <c r="C51" s="170"/>
      <c r="D51" s="21" t="s">
        <v>26</v>
      </c>
      <c r="E51" s="78"/>
      <c r="G51" s="56">
        <f t="shared" si="3"/>
        <v>0</v>
      </c>
      <c r="H51" s="57" t="str">
        <f t="shared" si="2"/>
        <v>не заполнено</v>
      </c>
      <c r="P51" s="64"/>
      <c r="AK51" s="39"/>
      <c r="AN51" s="41"/>
    </row>
    <row r="52" spans="2:40" ht="31.5">
      <c r="B52" s="77" t="s">
        <v>258</v>
      </c>
      <c r="C52" s="170"/>
      <c r="D52" s="21" t="s">
        <v>27</v>
      </c>
      <c r="E52" s="78"/>
      <c r="G52" s="56">
        <f t="shared" si="3"/>
        <v>0</v>
      </c>
      <c r="H52" s="57" t="str">
        <f t="shared" si="2"/>
        <v>не заполнено</v>
      </c>
      <c r="P52" s="64"/>
      <c r="AK52" s="39"/>
      <c r="AN52" s="41"/>
    </row>
    <row r="53" spans="2:40" ht="15.75">
      <c r="B53" s="79" t="s">
        <v>259</v>
      </c>
      <c r="C53" s="170"/>
      <c r="D53" s="28" t="s">
        <v>28</v>
      </c>
      <c r="E53" s="80"/>
      <c r="F53" s="114">
        <f>G53+G52+G51+G50+G49+G48+G47+G46+G45+G44+G43+G42+G41+G40+G38+G21+G20+G19+G17+G16+G15+G14+G13+G12</f>
        <v>0</v>
      </c>
      <c r="G53" s="56">
        <f t="shared" si="3"/>
        <v>0</v>
      </c>
      <c r="H53" s="57" t="str">
        <f t="shared" si="2"/>
        <v>не заполнено</v>
      </c>
      <c r="P53" s="64"/>
      <c r="AN53" s="41"/>
    </row>
    <row r="54" spans="2:40" ht="16.5" thickBot="1">
      <c r="B54" s="81" t="s">
        <v>214</v>
      </c>
      <c r="C54" s="178" t="s">
        <v>136</v>
      </c>
      <c r="D54" s="179"/>
      <c r="E54" s="82">
        <f>E40+E41+E42+E43+E44+E45+E46+E47+E48+E49+E50+E51+E52+E53</f>
        <v>0</v>
      </c>
      <c r="G54" s="56"/>
      <c r="H54" s="57"/>
      <c r="P54" s="64"/>
      <c r="AH54" s="83"/>
      <c r="AN54" s="41"/>
    </row>
    <row r="55" spans="2:40" ht="15.75" customHeight="1">
      <c r="B55" s="77" t="s">
        <v>260</v>
      </c>
      <c r="C55" s="180" t="s">
        <v>29</v>
      </c>
      <c r="D55" s="180"/>
      <c r="E55" s="85"/>
      <c r="G55" s="56">
        <f aca="true" t="shared" si="4" ref="G55:G67">COUNTA(E55)</f>
        <v>0</v>
      </c>
      <c r="H55" s="57" t="str">
        <f aca="true" t="shared" si="5" ref="H55:H67">IF(G55=1," ","не заполнено")</f>
        <v>не заполнено</v>
      </c>
      <c r="P55" s="64"/>
      <c r="Y55" s="41"/>
      <c r="AN55" s="41"/>
    </row>
    <row r="56" spans="2:40" ht="31.5" customHeight="1">
      <c r="B56" s="86" t="s">
        <v>261</v>
      </c>
      <c r="C56" s="180" t="s">
        <v>42</v>
      </c>
      <c r="D56" s="180"/>
      <c r="E56" s="16"/>
      <c r="G56" s="56">
        <f t="shared" si="4"/>
        <v>0</v>
      </c>
      <c r="H56" s="57" t="str">
        <f t="shared" si="5"/>
        <v>не заполнено</v>
      </c>
      <c r="P56" s="64"/>
      <c r="Y56" s="41"/>
      <c r="AN56" s="41"/>
    </row>
    <row r="57" spans="2:40" ht="31.5" customHeight="1">
      <c r="B57" s="77" t="s">
        <v>262</v>
      </c>
      <c r="C57" s="180" t="s">
        <v>43</v>
      </c>
      <c r="D57" s="180"/>
      <c r="E57" s="16"/>
      <c r="G57" s="56">
        <f t="shared" si="4"/>
        <v>0</v>
      </c>
      <c r="H57" s="57" t="str">
        <f t="shared" si="5"/>
        <v>не заполнено</v>
      </c>
      <c r="P57" s="64"/>
      <c r="Y57" s="41"/>
      <c r="AN57" s="41"/>
    </row>
    <row r="58" spans="2:40" ht="31.5" customHeight="1" thickBot="1">
      <c r="B58" s="87" t="s">
        <v>263</v>
      </c>
      <c r="C58" s="31" t="s">
        <v>265</v>
      </c>
      <c r="D58" s="182"/>
      <c r="E58" s="183"/>
      <c r="G58" s="56">
        <f>COUNTA(D58)</f>
        <v>0</v>
      </c>
      <c r="H58" s="57" t="str">
        <f t="shared" si="5"/>
        <v>не заполнено</v>
      </c>
      <c r="P58" s="64" t="s">
        <v>83</v>
      </c>
      <c r="Q58" s="37" t="s">
        <v>84</v>
      </c>
      <c r="R58" s="37" t="s">
        <v>85</v>
      </c>
      <c r="S58" s="37" t="s">
        <v>86</v>
      </c>
      <c r="Y58" s="41"/>
      <c r="AN58" s="41"/>
    </row>
    <row r="59" spans="2:40" ht="32.25" customHeight="1" thickBot="1">
      <c r="B59" s="88" t="s">
        <v>143</v>
      </c>
      <c r="C59" s="184" t="s">
        <v>30</v>
      </c>
      <c r="D59" s="185"/>
      <c r="E59" s="30"/>
      <c r="G59" s="56">
        <f t="shared" si="4"/>
        <v>0</v>
      </c>
      <c r="H59" s="57" t="str">
        <f t="shared" si="5"/>
        <v>не заполнено</v>
      </c>
      <c r="I59" s="89"/>
      <c r="P59" s="64" t="s">
        <v>58</v>
      </c>
      <c r="Q59" s="37" t="s">
        <v>57</v>
      </c>
      <c r="AN59" s="41"/>
    </row>
    <row r="60" spans="2:40" ht="32.25" customHeight="1" thickBot="1">
      <c r="B60" s="90" t="s">
        <v>215</v>
      </c>
      <c r="C60" s="189" t="s">
        <v>229</v>
      </c>
      <c r="D60" s="35" t="s">
        <v>230</v>
      </c>
      <c r="E60" s="36"/>
      <c r="G60" s="56">
        <f t="shared" si="4"/>
        <v>0</v>
      </c>
      <c r="H60" s="57" t="str">
        <f t="shared" si="5"/>
        <v>не заполнено</v>
      </c>
      <c r="I60" s="89"/>
      <c r="P60" s="64"/>
      <c r="AN60" s="41"/>
    </row>
    <row r="61" spans="2:40" ht="32.25" customHeight="1" thickBot="1">
      <c r="B61" s="90" t="s">
        <v>216</v>
      </c>
      <c r="C61" s="190"/>
      <c r="D61" s="35" t="s">
        <v>231</v>
      </c>
      <c r="E61" s="36"/>
      <c r="G61" s="56">
        <f t="shared" si="4"/>
        <v>0</v>
      </c>
      <c r="H61" s="57" t="str">
        <f t="shared" si="5"/>
        <v>не заполнено</v>
      </c>
      <c r="I61" s="89"/>
      <c r="P61" s="64"/>
      <c r="AN61" s="41"/>
    </row>
    <row r="62" spans="2:40" ht="32.25" customHeight="1" thickBot="1">
      <c r="B62" s="90" t="s">
        <v>217</v>
      </c>
      <c r="C62" s="191"/>
      <c r="D62" s="35" t="s">
        <v>126</v>
      </c>
      <c r="E62" s="36"/>
      <c r="G62" s="56">
        <f t="shared" si="4"/>
        <v>0</v>
      </c>
      <c r="H62" s="57" t="str">
        <f t="shared" si="5"/>
        <v>не заполнено</v>
      </c>
      <c r="I62" s="89"/>
      <c r="P62" s="64"/>
      <c r="AN62" s="41"/>
    </row>
    <row r="63" spans="2:40" ht="15.75" customHeight="1">
      <c r="B63" s="75" t="s">
        <v>218</v>
      </c>
      <c r="C63" s="186" t="s">
        <v>135</v>
      </c>
      <c r="D63" s="34" t="s">
        <v>31</v>
      </c>
      <c r="E63" s="91"/>
      <c r="G63" s="56">
        <f t="shared" si="4"/>
        <v>0</v>
      </c>
      <c r="H63" s="57" t="str">
        <f t="shared" si="5"/>
        <v>не заполнено</v>
      </c>
      <c r="P63" s="64"/>
      <c r="AN63" s="41"/>
    </row>
    <row r="64" spans="2:16" ht="31.5">
      <c r="B64" s="77" t="s">
        <v>219</v>
      </c>
      <c r="C64" s="186"/>
      <c r="D64" s="3" t="s">
        <v>32</v>
      </c>
      <c r="E64" s="92"/>
      <c r="G64" s="56">
        <f t="shared" si="4"/>
        <v>0</v>
      </c>
      <c r="H64" s="57" t="str">
        <f t="shared" si="5"/>
        <v>не заполнено</v>
      </c>
      <c r="P64" s="64"/>
    </row>
    <row r="65" spans="2:16" ht="15.75">
      <c r="B65" s="77" t="s">
        <v>220</v>
      </c>
      <c r="C65" s="186"/>
      <c r="D65" s="3" t="s">
        <v>33</v>
      </c>
      <c r="E65" s="92"/>
      <c r="G65" s="56">
        <f t="shared" si="4"/>
        <v>0</v>
      </c>
      <c r="H65" s="57" t="str">
        <f t="shared" si="5"/>
        <v>не заполнено</v>
      </c>
      <c r="P65" s="64"/>
    </row>
    <row r="66" spans="2:16" ht="31.5">
      <c r="B66" s="77" t="s">
        <v>221</v>
      </c>
      <c r="C66" s="186"/>
      <c r="D66" s="3" t="s">
        <v>34</v>
      </c>
      <c r="E66" s="92"/>
      <c r="G66" s="56">
        <f t="shared" si="4"/>
        <v>0</v>
      </c>
      <c r="H66" s="57" t="str">
        <f t="shared" si="5"/>
        <v>не заполнено</v>
      </c>
      <c r="P66" s="64"/>
    </row>
    <row r="67" spans="2:16" ht="16.5" thickBot="1">
      <c r="B67" s="77" t="s">
        <v>222</v>
      </c>
      <c r="C67" s="186"/>
      <c r="D67" s="23" t="s">
        <v>56</v>
      </c>
      <c r="E67" s="93"/>
      <c r="F67" s="114">
        <f>G67+G66+G65+G64+G63+G62+G61+G60+G59+G58+G57+G56+G55</f>
        <v>0</v>
      </c>
      <c r="G67" s="56">
        <f t="shared" si="4"/>
        <v>0</v>
      </c>
      <c r="H67" s="57" t="str">
        <f t="shared" si="5"/>
        <v>не заполнено</v>
      </c>
      <c r="P67" s="64"/>
    </row>
    <row r="68" spans="2:16" ht="16.5" thickBot="1">
      <c r="B68" s="77" t="s">
        <v>264</v>
      </c>
      <c r="C68" s="186"/>
      <c r="D68" s="32" t="s">
        <v>123</v>
      </c>
      <c r="E68" s="94">
        <f>E63+E64+E65+E66+E67</f>
        <v>0</v>
      </c>
      <c r="H68" s="53"/>
      <c r="P68" s="64"/>
    </row>
    <row r="69" spans="2:17" ht="66" customHeight="1">
      <c r="B69" s="75" t="s">
        <v>144</v>
      </c>
      <c r="C69" s="18" t="s">
        <v>137</v>
      </c>
      <c r="D69" s="187"/>
      <c r="E69" s="188"/>
      <c r="G69" s="56">
        <f>COUNTA(D69)</f>
        <v>0</v>
      </c>
      <c r="H69" s="57" t="str">
        <f aca="true" t="shared" si="6" ref="H69:H83">IF(G69=1," ","не заполнено")</f>
        <v>не заполнено</v>
      </c>
      <c r="P69" s="64" t="s">
        <v>87</v>
      </c>
      <c r="Q69" s="37" t="s">
        <v>88</v>
      </c>
    </row>
    <row r="70" spans="2:16" ht="17.25" customHeight="1">
      <c r="B70" s="77" t="s">
        <v>223</v>
      </c>
      <c r="C70" s="180" t="s">
        <v>147</v>
      </c>
      <c r="D70" s="3" t="s">
        <v>53</v>
      </c>
      <c r="E70" s="6"/>
      <c r="G70" s="56">
        <f>COUNTA(E70)</f>
        <v>0</v>
      </c>
      <c r="H70" s="57" t="str">
        <f t="shared" si="6"/>
        <v>не заполнено</v>
      </c>
      <c r="P70" s="64"/>
    </row>
    <row r="71" spans="2:16" ht="15.75">
      <c r="B71" s="77" t="s">
        <v>224</v>
      </c>
      <c r="C71" s="180"/>
      <c r="D71" s="3" t="s">
        <v>54</v>
      </c>
      <c r="E71" s="6"/>
      <c r="G71" s="56">
        <f>COUNTA(E71)</f>
        <v>0</v>
      </c>
      <c r="H71" s="57" t="str">
        <f t="shared" si="6"/>
        <v>не заполнено</v>
      </c>
      <c r="P71" s="64"/>
    </row>
    <row r="72" spans="2:16" ht="16.5" thickBot="1">
      <c r="B72" s="77" t="s">
        <v>145</v>
      </c>
      <c r="C72" s="180"/>
      <c r="D72" s="3" t="s">
        <v>55</v>
      </c>
      <c r="E72" s="7"/>
      <c r="G72" s="56">
        <f>COUNTA(E72)</f>
        <v>0</v>
      </c>
      <c r="H72" s="57" t="str">
        <f t="shared" si="6"/>
        <v>не заполнено</v>
      </c>
      <c r="P72" s="64"/>
    </row>
    <row r="73" spans="2:16" ht="33.75" customHeight="1" thickBot="1">
      <c r="B73" s="95" t="s">
        <v>146</v>
      </c>
      <c r="C73" s="216" t="s">
        <v>148</v>
      </c>
      <c r="D73" s="220"/>
      <c r="E73" s="121"/>
      <c r="G73" s="56">
        <f>COUNTA(E73)</f>
        <v>0</v>
      </c>
      <c r="H73" s="57" t="str">
        <f t="shared" si="6"/>
        <v>не заполнено</v>
      </c>
      <c r="P73" s="64"/>
    </row>
    <row r="74" spans="2:16" ht="33.75" customHeight="1">
      <c r="B74" s="95" t="s">
        <v>287</v>
      </c>
      <c r="C74" s="216" t="s">
        <v>293</v>
      </c>
      <c r="D74" s="122" t="s">
        <v>282</v>
      </c>
      <c r="E74" s="125"/>
      <c r="G74" s="56">
        <f aca="true" t="shared" si="7" ref="G74:G83">COUNTA(E74)</f>
        <v>0</v>
      </c>
      <c r="H74" s="57" t="str">
        <f t="shared" si="6"/>
        <v>не заполнено</v>
      </c>
      <c r="P74" s="64"/>
    </row>
    <row r="75" spans="2:16" ht="33.75" customHeight="1">
      <c r="B75" s="95" t="s">
        <v>288</v>
      </c>
      <c r="C75" s="216"/>
      <c r="D75" s="122" t="s">
        <v>283</v>
      </c>
      <c r="E75" s="124"/>
      <c r="G75" s="56">
        <f t="shared" si="7"/>
        <v>0</v>
      </c>
      <c r="H75" s="57" t="str">
        <f t="shared" si="6"/>
        <v>не заполнено</v>
      </c>
      <c r="P75" s="64"/>
    </row>
    <row r="76" spans="2:16" ht="33.75" customHeight="1">
      <c r="B76" s="95" t="s">
        <v>289</v>
      </c>
      <c r="C76" s="216"/>
      <c r="D76" s="122" t="s">
        <v>284</v>
      </c>
      <c r="E76" s="124"/>
      <c r="G76" s="56">
        <f t="shared" si="7"/>
        <v>0</v>
      </c>
      <c r="H76" s="57" t="str">
        <f t="shared" si="6"/>
        <v>не заполнено</v>
      </c>
      <c r="P76" s="64"/>
    </row>
    <row r="77" spans="2:16" ht="33.75" customHeight="1">
      <c r="B77" s="95" t="s">
        <v>290</v>
      </c>
      <c r="C77" s="216"/>
      <c r="D77" s="122" t="s">
        <v>285</v>
      </c>
      <c r="E77" s="124"/>
      <c r="G77" s="56">
        <f t="shared" si="7"/>
        <v>0</v>
      </c>
      <c r="H77" s="57" t="str">
        <f t="shared" si="6"/>
        <v>не заполнено</v>
      </c>
      <c r="P77" s="64"/>
    </row>
    <row r="78" spans="2:16" ht="33.75" customHeight="1" thickBot="1">
      <c r="B78" s="95" t="s">
        <v>291</v>
      </c>
      <c r="C78" s="216"/>
      <c r="D78" s="123" t="s">
        <v>286</v>
      </c>
      <c r="E78" s="126"/>
      <c r="G78" s="56">
        <f t="shared" si="7"/>
        <v>0</v>
      </c>
      <c r="H78" s="57" t="str">
        <f t="shared" si="6"/>
        <v>не заполнено</v>
      </c>
      <c r="P78" s="64"/>
    </row>
    <row r="79" spans="2:16" ht="33.75" customHeight="1">
      <c r="B79" s="133" t="s">
        <v>292</v>
      </c>
      <c r="C79" s="217"/>
      <c r="D79" s="134" t="s">
        <v>123</v>
      </c>
      <c r="E79" s="141">
        <f>E74+E75+E76+E77+E78</f>
        <v>0</v>
      </c>
      <c r="G79" s="56"/>
      <c r="H79" s="57"/>
      <c r="P79" s="64"/>
    </row>
    <row r="80" spans="2:16" ht="33.75" customHeight="1">
      <c r="B80" s="95" t="s">
        <v>299</v>
      </c>
      <c r="C80" s="214" t="s">
        <v>294</v>
      </c>
      <c r="D80" s="136" t="s">
        <v>295</v>
      </c>
      <c r="E80" s="6"/>
      <c r="G80" s="56">
        <f t="shared" si="7"/>
        <v>0</v>
      </c>
      <c r="H80" s="57" t="str">
        <f t="shared" si="6"/>
        <v>не заполнено</v>
      </c>
      <c r="P80" s="64"/>
    </row>
    <row r="81" spans="2:16" ht="33.75" customHeight="1">
      <c r="B81" s="95" t="s">
        <v>300</v>
      </c>
      <c r="C81" s="197"/>
      <c r="D81" s="136" t="s">
        <v>296</v>
      </c>
      <c r="E81" s="6"/>
      <c r="G81" s="56">
        <f t="shared" si="7"/>
        <v>0</v>
      </c>
      <c r="H81" s="57" t="str">
        <f t="shared" si="6"/>
        <v>не заполнено</v>
      </c>
      <c r="P81" s="64"/>
    </row>
    <row r="82" spans="2:16" ht="33.75" customHeight="1">
      <c r="B82" s="95" t="s">
        <v>301</v>
      </c>
      <c r="C82" s="197"/>
      <c r="D82" s="136" t="s">
        <v>297</v>
      </c>
      <c r="E82" s="6"/>
      <c r="G82" s="56">
        <f t="shared" si="7"/>
        <v>0</v>
      </c>
      <c r="H82" s="57" t="str">
        <f t="shared" si="6"/>
        <v>не заполнено</v>
      </c>
      <c r="P82" s="64"/>
    </row>
    <row r="83" spans="2:16" ht="33.75" customHeight="1">
      <c r="B83" s="95" t="s">
        <v>302</v>
      </c>
      <c r="C83" s="215"/>
      <c r="D83" s="136" t="s">
        <v>298</v>
      </c>
      <c r="E83" s="6"/>
      <c r="F83" s="114">
        <f>G83+G82+G81+G80+G78+G77+G76+G75+G74+G73+G72+G71+G70+G69</f>
        <v>0</v>
      </c>
      <c r="G83" s="56">
        <f t="shared" si="7"/>
        <v>0</v>
      </c>
      <c r="H83" s="57" t="str">
        <f t="shared" si="6"/>
        <v>не заполнено</v>
      </c>
      <c r="P83" s="64"/>
    </row>
    <row r="84" spans="2:16" ht="33.75" customHeight="1" thickBot="1">
      <c r="B84" s="96" t="s">
        <v>303</v>
      </c>
      <c r="C84" s="218" t="s">
        <v>232</v>
      </c>
      <c r="D84" s="219"/>
      <c r="E84" s="135"/>
      <c r="G84" s="56">
        <f>COUNTA(E84)</f>
        <v>0</v>
      </c>
      <c r="H84" s="57" t="str">
        <f>IF(G84=1," ","не заполнено")</f>
        <v>не заполнено</v>
      </c>
      <c r="P84" s="64"/>
    </row>
    <row r="85" spans="2:16" ht="15.75" customHeight="1">
      <c r="B85" s="75" t="s">
        <v>267</v>
      </c>
      <c r="C85" s="200" t="s">
        <v>41</v>
      </c>
      <c r="D85" s="27" t="s">
        <v>35</v>
      </c>
      <c r="E85" s="97"/>
      <c r="G85" s="56">
        <f aca="true" t="shared" si="8" ref="G85:G98">COUNTA(E85)</f>
        <v>0</v>
      </c>
      <c r="H85" s="57" t="str">
        <f aca="true" t="shared" si="9" ref="H85:H98">IF(G85=1," ","не заполнено")</f>
        <v>не заполнено</v>
      </c>
      <c r="P85" s="64"/>
    </row>
    <row r="86" spans="2:16" ht="15.75">
      <c r="B86" s="84" t="s">
        <v>268</v>
      </c>
      <c r="C86" s="170"/>
      <c r="D86" s="21" t="s">
        <v>36</v>
      </c>
      <c r="E86" s="98"/>
      <c r="G86" s="56">
        <f t="shared" si="8"/>
        <v>0</v>
      </c>
      <c r="H86" s="57" t="str">
        <f t="shared" si="9"/>
        <v>не заполнено</v>
      </c>
      <c r="P86" s="64"/>
    </row>
    <row r="87" spans="2:16" ht="15.75">
      <c r="B87" s="84" t="s">
        <v>269</v>
      </c>
      <c r="C87" s="170"/>
      <c r="D87" s="21" t="s">
        <v>37</v>
      </c>
      <c r="E87" s="98"/>
      <c r="G87" s="56">
        <f t="shared" si="8"/>
        <v>0</v>
      </c>
      <c r="H87" s="57" t="str">
        <f t="shared" si="9"/>
        <v>не заполнено</v>
      </c>
      <c r="P87" s="64"/>
    </row>
    <row r="88" spans="2:16" ht="15.75">
      <c r="B88" s="77" t="s">
        <v>270</v>
      </c>
      <c r="C88" s="170"/>
      <c r="D88" s="21"/>
      <c r="E88" s="98"/>
      <c r="G88" s="56">
        <f t="shared" si="8"/>
        <v>0</v>
      </c>
      <c r="H88" s="57" t="str">
        <f t="shared" si="9"/>
        <v>не заполнено</v>
      </c>
      <c r="P88" s="64"/>
    </row>
    <row r="89" spans="2:16" ht="31.5">
      <c r="B89" s="84" t="s">
        <v>271</v>
      </c>
      <c r="C89" s="170"/>
      <c r="D89" s="21" t="s">
        <v>38</v>
      </c>
      <c r="E89" s="98"/>
      <c r="G89" s="56">
        <f t="shared" si="8"/>
        <v>0</v>
      </c>
      <c r="H89" s="57" t="str">
        <f t="shared" si="9"/>
        <v>не заполнено</v>
      </c>
      <c r="P89" s="64"/>
    </row>
    <row r="90" spans="2:16" ht="15.75">
      <c r="B90" s="77" t="s">
        <v>272</v>
      </c>
      <c r="C90" s="170"/>
      <c r="D90" s="21" t="s">
        <v>39</v>
      </c>
      <c r="E90" s="98"/>
      <c r="G90" s="56">
        <f t="shared" si="8"/>
        <v>0</v>
      </c>
      <c r="H90" s="57" t="str">
        <f t="shared" si="9"/>
        <v>не заполнено</v>
      </c>
      <c r="P90" s="64"/>
    </row>
    <row r="91" spans="2:16" ht="48" thickBot="1">
      <c r="B91" s="84" t="s">
        <v>273</v>
      </c>
      <c r="C91" s="170"/>
      <c r="D91" s="28" t="s">
        <v>40</v>
      </c>
      <c r="E91" s="99"/>
      <c r="G91" s="56">
        <f t="shared" si="8"/>
        <v>0</v>
      </c>
      <c r="H91" s="57" t="str">
        <f t="shared" si="9"/>
        <v>не заполнено</v>
      </c>
      <c r="P91" s="64"/>
    </row>
    <row r="92" spans="2:16" ht="31.5" customHeight="1">
      <c r="B92" s="75" t="s">
        <v>304</v>
      </c>
      <c r="C92" s="169" t="s">
        <v>50</v>
      </c>
      <c r="D92" s="13" t="s">
        <v>125</v>
      </c>
      <c r="E92" s="100"/>
      <c r="G92" s="56">
        <f t="shared" si="8"/>
        <v>0</v>
      </c>
      <c r="H92" s="57" t="str">
        <f t="shared" si="9"/>
        <v>не заполнено</v>
      </c>
      <c r="P92" s="64"/>
    </row>
    <row r="93" spans="2:16" ht="15.75">
      <c r="B93" s="77" t="s">
        <v>305</v>
      </c>
      <c r="C93" s="170"/>
      <c r="D93" s="14" t="s">
        <v>44</v>
      </c>
      <c r="E93" s="98"/>
      <c r="G93" s="56">
        <f t="shared" si="8"/>
        <v>0</v>
      </c>
      <c r="H93" s="57" t="str">
        <f t="shared" si="9"/>
        <v>не заполнено</v>
      </c>
      <c r="P93" s="64"/>
    </row>
    <row r="94" spans="2:16" ht="15.75">
      <c r="B94" s="77" t="s">
        <v>306</v>
      </c>
      <c r="C94" s="170"/>
      <c r="D94" s="14" t="s">
        <v>45</v>
      </c>
      <c r="E94" s="98"/>
      <c r="G94" s="56">
        <f t="shared" si="8"/>
        <v>0</v>
      </c>
      <c r="H94" s="57" t="str">
        <f t="shared" si="9"/>
        <v>не заполнено</v>
      </c>
      <c r="P94" s="64"/>
    </row>
    <row r="95" spans="2:16" ht="31.5" customHeight="1">
      <c r="B95" s="77" t="s">
        <v>307</v>
      </c>
      <c r="C95" s="170"/>
      <c r="D95" s="14" t="s">
        <v>46</v>
      </c>
      <c r="E95" s="98"/>
      <c r="G95" s="56">
        <f t="shared" si="8"/>
        <v>0</v>
      </c>
      <c r="H95" s="57" t="str">
        <f t="shared" si="9"/>
        <v>не заполнено</v>
      </c>
      <c r="P95" s="64"/>
    </row>
    <row r="96" spans="2:16" ht="31.5">
      <c r="B96" s="77" t="s">
        <v>308</v>
      </c>
      <c r="C96" s="170"/>
      <c r="D96" s="14" t="s">
        <v>47</v>
      </c>
      <c r="E96" s="98"/>
      <c r="G96" s="56">
        <f t="shared" si="8"/>
        <v>0</v>
      </c>
      <c r="H96" s="57" t="str">
        <f t="shared" si="9"/>
        <v>не заполнено</v>
      </c>
      <c r="P96" s="64"/>
    </row>
    <row r="97" spans="2:16" ht="15.75">
      <c r="B97" s="77" t="s">
        <v>309</v>
      </c>
      <c r="C97" s="170"/>
      <c r="D97" s="14" t="s">
        <v>48</v>
      </c>
      <c r="E97" s="98"/>
      <c r="G97" s="56">
        <f t="shared" si="8"/>
        <v>0</v>
      </c>
      <c r="H97" s="57" t="str">
        <f t="shared" si="9"/>
        <v>не заполнено</v>
      </c>
      <c r="P97" s="64"/>
    </row>
    <row r="98" spans="2:16" ht="16.5" thickBot="1">
      <c r="B98" s="77" t="s">
        <v>310</v>
      </c>
      <c r="C98" s="201"/>
      <c r="D98" s="9" t="s">
        <v>49</v>
      </c>
      <c r="E98" s="101"/>
      <c r="G98" s="56">
        <f t="shared" si="8"/>
        <v>0</v>
      </c>
      <c r="H98" s="57" t="str">
        <f t="shared" si="9"/>
        <v>не заполнено</v>
      </c>
      <c r="P98" s="64"/>
    </row>
    <row r="99" spans="2:16" ht="32.25" customHeight="1" thickBot="1">
      <c r="B99" s="81" t="s">
        <v>225</v>
      </c>
      <c r="C99" s="202" t="s">
        <v>51</v>
      </c>
      <c r="D99" s="203"/>
      <c r="E99" s="102"/>
      <c r="G99" s="56">
        <f>COUNTA(E99)</f>
        <v>0</v>
      </c>
      <c r="H99" s="57" t="str">
        <f>IF(G99=1," ","не заполнено")</f>
        <v>не заполнено</v>
      </c>
      <c r="P99" s="64"/>
    </row>
    <row r="100" spans="2:18" ht="21" customHeight="1" thickBot="1">
      <c r="B100" s="103" t="s">
        <v>149</v>
      </c>
      <c r="C100" s="198" t="s">
        <v>52</v>
      </c>
      <c r="D100" s="204"/>
      <c r="E100" s="24"/>
      <c r="G100" s="56">
        <f>COUNTA(E100)</f>
        <v>0</v>
      </c>
      <c r="H100" s="57" t="str">
        <f>IF(G100=1," ","не заполнено")</f>
        <v>не заполнено</v>
      </c>
      <c r="P100" s="64"/>
      <c r="Q100" s="40" t="s">
        <v>58</v>
      </c>
      <c r="R100" s="40" t="s">
        <v>138</v>
      </c>
    </row>
    <row r="101" spans="2:20" ht="32.25" customHeight="1" thickBot="1">
      <c r="B101" s="104" t="s">
        <v>150</v>
      </c>
      <c r="C101" s="198" t="s">
        <v>207</v>
      </c>
      <c r="D101" s="199"/>
      <c r="E101" s="105"/>
      <c r="F101" s="114">
        <f>G101+G100+G99+G98+G97+G96+G95+G94+G93+G92+G90+G91+G89+G88+G87+G86+G85+G84</f>
        <v>0</v>
      </c>
      <c r="G101" s="56">
        <f>COUNTA(E101)</f>
        <v>0</v>
      </c>
      <c r="H101" s="57" t="str">
        <f>IF(G101=1," ","не заполнено")</f>
        <v>не заполнено</v>
      </c>
      <c r="P101" s="64" t="s">
        <v>202</v>
      </c>
      <c r="Q101" s="37" t="s">
        <v>203</v>
      </c>
      <c r="R101" s="37" t="s">
        <v>204</v>
      </c>
      <c r="S101" s="37" t="s">
        <v>205</v>
      </c>
      <c r="T101" s="37" t="s">
        <v>206</v>
      </c>
    </row>
    <row r="102" spans="2:28" ht="21.75" customHeight="1" hidden="1" thickBot="1">
      <c r="B102" s="107" t="s">
        <v>226</v>
      </c>
      <c r="C102" s="107" t="s">
        <v>201</v>
      </c>
      <c r="D102" s="33"/>
      <c r="E102" s="108" t="e">
        <f>#REF!/(POWER(#REF!,2)/10000)</f>
        <v>#REF!</v>
      </c>
      <c r="G102" s="56"/>
      <c r="H102" s="57"/>
      <c r="N102" s="109" t="s">
        <v>187</v>
      </c>
      <c r="O102" s="109" t="s">
        <v>189</v>
      </c>
      <c r="P102" s="109" t="s">
        <v>191</v>
      </c>
      <c r="Q102" s="109" t="s">
        <v>193</v>
      </c>
      <c r="R102" s="109" t="s">
        <v>195</v>
      </c>
      <c r="S102" s="109" t="s">
        <v>197</v>
      </c>
      <c r="T102" s="109" t="s">
        <v>199</v>
      </c>
      <c r="V102" s="109" t="s">
        <v>188</v>
      </c>
      <c r="W102" s="109" t="s">
        <v>190</v>
      </c>
      <c r="X102" s="109" t="s">
        <v>192</v>
      </c>
      <c r="Y102" s="109" t="s">
        <v>194</v>
      </c>
      <c r="Z102" s="110" t="s">
        <v>196</v>
      </c>
      <c r="AA102" s="109" t="s">
        <v>198</v>
      </c>
      <c r="AB102" s="109" t="s">
        <v>200</v>
      </c>
    </row>
    <row r="103" spans="2:27" ht="28.5" customHeight="1" thickBot="1">
      <c r="B103" s="73" t="s">
        <v>151</v>
      </c>
      <c r="C103" s="192" t="s">
        <v>59</v>
      </c>
      <c r="D103" s="172"/>
      <c r="E103" s="111"/>
      <c r="G103" s="56">
        <f>COUNTA(E103)</f>
        <v>0</v>
      </c>
      <c r="H103" s="57" t="str">
        <f aca="true" t="shared" si="10" ref="H103:H109">IF(G103=1," ","не заполнено")</f>
        <v>не заполнено</v>
      </c>
      <c r="P103" s="64"/>
      <c r="Z103" s="109"/>
      <c r="AA103" s="109"/>
    </row>
    <row r="104" spans="2:27" ht="30" customHeight="1">
      <c r="B104" s="75" t="s">
        <v>153</v>
      </c>
      <c r="C104" s="13" t="s">
        <v>60</v>
      </c>
      <c r="D104" s="195"/>
      <c r="E104" s="196"/>
      <c r="G104" s="56">
        <f>COUNTA(D104)</f>
        <v>0</v>
      </c>
      <c r="H104" s="57" t="str">
        <f t="shared" si="10"/>
        <v>не заполнено</v>
      </c>
      <c r="P104" s="64" t="s">
        <v>61</v>
      </c>
      <c r="Q104" s="37" t="s">
        <v>62</v>
      </c>
      <c r="R104" s="37" t="s">
        <v>63</v>
      </c>
      <c r="Z104" s="109"/>
      <c r="AA104" s="109"/>
    </row>
    <row r="105" spans="2:27" ht="16.5" thickBot="1">
      <c r="B105" s="77" t="s">
        <v>274</v>
      </c>
      <c r="C105" s="197" t="s">
        <v>64</v>
      </c>
      <c r="D105" s="127" t="s">
        <v>127</v>
      </c>
      <c r="E105" s="131"/>
      <c r="G105" s="56">
        <f>COUNTA(E105)</f>
        <v>0</v>
      </c>
      <c r="H105" s="57" t="str">
        <f t="shared" si="10"/>
        <v>не заполнено</v>
      </c>
      <c r="P105" s="64"/>
      <c r="Z105" s="109"/>
      <c r="AA105" s="110"/>
    </row>
    <row r="106" spans="2:27" ht="30">
      <c r="B106" s="77" t="s">
        <v>275</v>
      </c>
      <c r="C106" s="197"/>
      <c r="D106" s="129" t="s">
        <v>66</v>
      </c>
      <c r="E106" s="131"/>
      <c r="G106" s="56">
        <f>COUNTA(E106)</f>
        <v>0</v>
      </c>
      <c r="H106" s="57" t="str">
        <f t="shared" si="10"/>
        <v>не заполнено</v>
      </c>
      <c r="P106" s="64"/>
      <c r="R106" s="193"/>
      <c r="S106" s="194"/>
      <c r="Z106" s="109"/>
      <c r="AA106" s="109"/>
    </row>
    <row r="107" spans="2:16" ht="15.75">
      <c r="B107" s="77" t="s">
        <v>276</v>
      </c>
      <c r="C107" s="197"/>
      <c r="D107" s="129" t="s">
        <v>65</v>
      </c>
      <c r="E107" s="131"/>
      <c r="G107" s="56">
        <f>COUNTA(E107)</f>
        <v>0</v>
      </c>
      <c r="H107" s="57" t="str">
        <f t="shared" si="10"/>
        <v>не заполнено</v>
      </c>
      <c r="P107" s="64"/>
    </row>
    <row r="108" spans="2:16" ht="30">
      <c r="B108" s="77" t="s">
        <v>277</v>
      </c>
      <c r="C108" s="197"/>
      <c r="D108" s="129" t="s">
        <v>93</v>
      </c>
      <c r="E108" s="131"/>
      <c r="G108" s="56">
        <f>COUNTA(E108)</f>
        <v>0</v>
      </c>
      <c r="H108" s="57" t="str">
        <f t="shared" si="10"/>
        <v>не заполнено</v>
      </c>
      <c r="P108" s="64"/>
    </row>
    <row r="109" spans="2:16" ht="21" customHeight="1" thickBot="1">
      <c r="B109" s="79" t="s">
        <v>278</v>
      </c>
      <c r="C109" s="197"/>
      <c r="D109" s="130" t="s">
        <v>92</v>
      </c>
      <c r="E109" s="132"/>
      <c r="G109" s="56">
        <f>COUNTA(E109)</f>
        <v>0</v>
      </c>
      <c r="H109" s="57" t="str">
        <f t="shared" si="10"/>
        <v>не заполнено</v>
      </c>
      <c r="L109" s="61"/>
      <c r="P109" s="64"/>
    </row>
    <row r="110" spans="2:16" ht="15.75" customHeight="1">
      <c r="B110" s="223" t="s">
        <v>279</v>
      </c>
      <c r="C110" s="225" t="s">
        <v>67</v>
      </c>
      <c r="D110" s="225"/>
      <c r="E110" s="227"/>
      <c r="F110" s="205" t="s">
        <v>139</v>
      </c>
      <c r="G110" s="206"/>
      <c r="H110" s="206"/>
      <c r="I110" s="206"/>
      <c r="J110" s="206"/>
      <c r="K110" s="207"/>
      <c r="P110" s="64"/>
    </row>
    <row r="111" spans="2:18" ht="15.75" customHeight="1" thickBot="1">
      <c r="B111" s="224"/>
      <c r="C111" s="226"/>
      <c r="D111" s="226"/>
      <c r="E111" s="228"/>
      <c r="F111" s="208"/>
      <c r="G111" s="209"/>
      <c r="H111" s="209"/>
      <c r="I111" s="209"/>
      <c r="J111" s="209"/>
      <c r="K111" s="210"/>
      <c r="L111" s="56">
        <f>COUNTA(E110)</f>
        <v>0</v>
      </c>
      <c r="M111" s="57" t="str">
        <f>IF(L111=1," ","не заполнено")</f>
        <v>не заполнено</v>
      </c>
      <c r="P111" s="64"/>
      <c r="Q111" s="40" t="s">
        <v>58</v>
      </c>
      <c r="R111" s="40" t="s">
        <v>57</v>
      </c>
    </row>
    <row r="112" spans="2:16" ht="15.75">
      <c r="B112" s="84" t="s">
        <v>280</v>
      </c>
      <c r="C112" s="215" t="s">
        <v>68</v>
      </c>
      <c r="D112" s="4" t="s">
        <v>69</v>
      </c>
      <c r="E112" s="140"/>
      <c r="G112" s="56">
        <f aca="true" t="shared" si="11" ref="G112:G122">COUNTA(E112)</f>
        <v>0</v>
      </c>
      <c r="H112" s="57" t="str">
        <f aca="true" t="shared" si="12" ref="H112:H122">IF(G112=1," ","не заполнено")</f>
        <v>не заполнено</v>
      </c>
      <c r="P112" s="64"/>
    </row>
    <row r="113" spans="2:16" ht="15.75">
      <c r="B113" s="77" t="s">
        <v>281</v>
      </c>
      <c r="C113" s="216"/>
      <c r="D113" s="2" t="s">
        <v>70</v>
      </c>
      <c r="E113" s="140"/>
      <c r="G113" s="56">
        <f t="shared" si="11"/>
        <v>0</v>
      </c>
      <c r="H113" s="57" t="str">
        <f t="shared" si="12"/>
        <v>не заполнено</v>
      </c>
      <c r="P113" s="64"/>
    </row>
    <row r="114" spans="2:16" ht="15.75">
      <c r="B114" s="77" t="s">
        <v>311</v>
      </c>
      <c r="C114" s="216"/>
      <c r="D114" s="2" t="s">
        <v>71</v>
      </c>
      <c r="E114" s="140"/>
      <c r="G114" s="56">
        <f t="shared" si="11"/>
        <v>0</v>
      </c>
      <c r="H114" s="57" t="str">
        <f t="shared" si="12"/>
        <v>не заполнено</v>
      </c>
      <c r="P114" s="64"/>
    </row>
    <row r="115" spans="2:16" ht="15.75">
      <c r="B115" s="77" t="s">
        <v>312</v>
      </c>
      <c r="C115" s="216"/>
      <c r="D115" s="2" t="s">
        <v>72</v>
      </c>
      <c r="E115" s="140"/>
      <c r="G115" s="56">
        <f t="shared" si="11"/>
        <v>0</v>
      </c>
      <c r="H115" s="57" t="str">
        <f t="shared" si="12"/>
        <v>не заполнено</v>
      </c>
      <c r="P115" s="64"/>
    </row>
    <row r="116" spans="2:16" ht="15.75">
      <c r="B116" s="77" t="s">
        <v>313</v>
      </c>
      <c r="C116" s="216"/>
      <c r="D116" s="2" t="s">
        <v>73</v>
      </c>
      <c r="E116" s="140"/>
      <c r="G116" s="56">
        <f t="shared" si="11"/>
        <v>0</v>
      </c>
      <c r="H116" s="57" t="str">
        <f t="shared" si="12"/>
        <v>не заполнено</v>
      </c>
      <c r="P116" s="64"/>
    </row>
    <row r="117" spans="2:16" ht="15.75">
      <c r="B117" s="77" t="s">
        <v>314</v>
      </c>
      <c r="C117" s="216"/>
      <c r="D117" s="2" t="s">
        <v>74</v>
      </c>
      <c r="E117" s="140"/>
      <c r="G117" s="56">
        <f t="shared" si="11"/>
        <v>0</v>
      </c>
      <c r="H117" s="57" t="str">
        <f t="shared" si="12"/>
        <v>не заполнено</v>
      </c>
      <c r="P117" s="64"/>
    </row>
    <row r="118" spans="2:16" ht="15.75">
      <c r="B118" s="77" t="s">
        <v>315</v>
      </c>
      <c r="C118" s="216"/>
      <c r="D118" s="2" t="s">
        <v>75</v>
      </c>
      <c r="E118" s="140"/>
      <c r="G118" s="56">
        <f t="shared" si="11"/>
        <v>0</v>
      </c>
      <c r="H118" s="57" t="str">
        <f t="shared" si="12"/>
        <v>не заполнено</v>
      </c>
      <c r="P118" s="64"/>
    </row>
    <row r="119" spans="2:16" ht="31.5">
      <c r="B119" s="77" t="s">
        <v>316</v>
      </c>
      <c r="C119" s="216"/>
      <c r="D119" s="2" t="s">
        <v>76</v>
      </c>
      <c r="E119" s="140"/>
      <c r="G119" s="56">
        <f t="shared" si="11"/>
        <v>0</v>
      </c>
      <c r="H119" s="57" t="str">
        <f t="shared" si="12"/>
        <v>не заполнено</v>
      </c>
      <c r="P119" s="64"/>
    </row>
    <row r="120" spans="2:16" ht="15.75">
      <c r="B120" s="77" t="s">
        <v>317</v>
      </c>
      <c r="C120" s="216"/>
      <c r="D120" s="2" t="s">
        <v>77</v>
      </c>
      <c r="E120" s="140"/>
      <c r="G120" s="56">
        <f t="shared" si="11"/>
        <v>0</v>
      </c>
      <c r="H120" s="57" t="str">
        <f t="shared" si="12"/>
        <v>не заполнено</v>
      </c>
      <c r="P120" s="64"/>
    </row>
    <row r="121" spans="2:16" ht="15.75">
      <c r="B121" s="77" t="s">
        <v>318</v>
      </c>
      <c r="C121" s="216"/>
      <c r="D121" s="2" t="s">
        <v>78</v>
      </c>
      <c r="E121" s="140"/>
      <c r="G121" s="56">
        <f t="shared" si="11"/>
        <v>0</v>
      </c>
      <c r="H121" s="57" t="str">
        <f t="shared" si="12"/>
        <v>не заполнено</v>
      </c>
      <c r="P121" s="64"/>
    </row>
    <row r="122" spans="2:16" ht="16.5" thickBot="1">
      <c r="B122" s="77" t="s">
        <v>319</v>
      </c>
      <c r="C122" s="214"/>
      <c r="D122" s="8" t="s">
        <v>186</v>
      </c>
      <c r="E122" s="140"/>
      <c r="G122" s="56">
        <f t="shared" si="11"/>
        <v>0</v>
      </c>
      <c r="H122" s="57" t="str">
        <f t="shared" si="12"/>
        <v>не заполнено</v>
      </c>
      <c r="P122" s="64"/>
    </row>
    <row r="123" spans="2:17" ht="29.25" customHeight="1" thickBot="1">
      <c r="B123" s="103" t="s">
        <v>320</v>
      </c>
      <c r="C123" s="212" t="s">
        <v>91</v>
      </c>
      <c r="D123" s="212"/>
      <c r="E123" s="140"/>
      <c r="G123" s="56">
        <f>COUNTA(E123)</f>
        <v>0</v>
      </c>
      <c r="H123" s="57" t="str">
        <f>IF(G123=1," ","не заполнено")</f>
        <v>не заполнено</v>
      </c>
      <c r="P123" s="37" t="s">
        <v>58</v>
      </c>
      <c r="Q123" s="37" t="s">
        <v>57</v>
      </c>
    </row>
    <row r="124" spans="2:8" ht="30.75" customHeight="1">
      <c r="B124" s="84" t="s">
        <v>321</v>
      </c>
      <c r="C124" s="213" t="s">
        <v>118</v>
      </c>
      <c r="D124" s="213"/>
      <c r="E124" s="140"/>
      <c r="G124" s="56">
        <f>COUNTA(E124)</f>
        <v>0</v>
      </c>
      <c r="H124" s="57" t="str">
        <f>IF(G124=1," ","не заполнено")</f>
        <v>не заполнено</v>
      </c>
    </row>
    <row r="125" spans="2:8" ht="15" customHeight="1">
      <c r="B125" s="77" t="s">
        <v>322</v>
      </c>
      <c r="C125" s="180" t="s">
        <v>89</v>
      </c>
      <c r="D125" s="180"/>
      <c r="E125" s="112"/>
      <c r="G125" s="56">
        <f>COUNTA(E125)</f>
        <v>0</v>
      </c>
      <c r="H125" s="57" t="str">
        <f>IF(G125=1," ","не заполнено")</f>
        <v>не заполнено</v>
      </c>
    </row>
    <row r="126" spans="2:8" ht="15" customHeight="1" thickBot="1">
      <c r="B126" s="81" t="s">
        <v>323</v>
      </c>
      <c r="C126" s="221" t="s">
        <v>90</v>
      </c>
      <c r="D126" s="221"/>
      <c r="E126" s="106"/>
      <c r="G126" s="56">
        <f>COUNTA(E126)</f>
        <v>0</v>
      </c>
      <c r="H126" s="57" t="str">
        <f>IF(G126=1," ","не заполнено")</f>
        <v>не заполнено</v>
      </c>
    </row>
    <row r="127" spans="6:9" ht="15">
      <c r="F127" s="113">
        <f>G103+G104+G106+G107+G108+G109+L111+G112+G113+G114+G115+G116+G117+G118+G119+G120+G121+G122+G123+G124+G125+G105+G126</f>
        <v>0</v>
      </c>
      <c r="G127" s="114"/>
      <c r="H127" s="115">
        <f>F53+F67+F83+F101+F127</f>
        <v>0</v>
      </c>
      <c r="I127" s="116"/>
    </row>
    <row r="128" spans="6:9" ht="15">
      <c r="F128" s="117"/>
      <c r="G128" s="117"/>
      <c r="H128" s="117"/>
      <c r="I128" s="117"/>
    </row>
    <row r="129" spans="2:12" ht="15">
      <c r="B129" s="222" t="str">
        <f>IF(H127&gt;=93,"Спасибо, Вы заполнили все необходимые ячейки, Ваша анкета будет обработана и данные учтены для получения K10обоснованных выводов","   ")</f>
        <v>   </v>
      </c>
      <c r="C129" s="222"/>
      <c r="D129" s="222"/>
      <c r="E129" s="222"/>
      <c r="F129" s="222"/>
      <c r="G129" s="222"/>
      <c r="H129" s="222"/>
      <c r="I129" s="222"/>
      <c r="J129" s="118"/>
      <c r="K129" s="118"/>
      <c r="L129" s="118"/>
    </row>
    <row r="130" spans="2:13" ht="15">
      <c r="B130" s="222"/>
      <c r="C130" s="222"/>
      <c r="D130" s="222"/>
      <c r="E130" s="222"/>
      <c r="F130" s="222"/>
      <c r="G130" s="222"/>
      <c r="H130" s="222"/>
      <c r="I130" s="222"/>
      <c r="J130" s="118"/>
      <c r="K130" s="118"/>
      <c r="L130" s="118"/>
      <c r="M130" s="37"/>
    </row>
    <row r="131" spans="2:12" ht="15" customHeight="1">
      <c r="B131" s="211" t="str">
        <f>IF(H127&lt;93,"Не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C131" s="211"/>
      <c r="D131" s="211"/>
      <c r="E131" s="211"/>
      <c r="F131" s="211"/>
      <c r="G131" s="211"/>
      <c r="H131" s="211"/>
      <c r="I131" s="211"/>
      <c r="J131" s="119"/>
      <c r="K131" s="119"/>
      <c r="L131" s="119"/>
    </row>
    <row r="132" spans="2:12" ht="15.75" customHeight="1">
      <c r="B132" s="211"/>
      <c r="C132" s="211"/>
      <c r="D132" s="211"/>
      <c r="E132" s="211"/>
      <c r="F132" s="211"/>
      <c r="G132" s="211"/>
      <c r="H132" s="211"/>
      <c r="I132" s="211"/>
      <c r="J132" s="119"/>
      <c r="K132" s="119"/>
      <c r="L132" s="119"/>
    </row>
    <row r="133" spans="2:9" ht="15">
      <c r="B133" s="120"/>
      <c r="C133" s="119"/>
      <c r="D133" s="119"/>
      <c r="E133" s="119"/>
      <c r="F133" s="119"/>
      <c r="G133" s="119"/>
      <c r="H133" s="119"/>
      <c r="I133" s="119"/>
    </row>
    <row r="134" ht="15"/>
    <row r="135" ht="15"/>
    <row r="136" ht="15"/>
    <row r="137" ht="15"/>
    <row r="138" ht="15"/>
    <row r="173" ht="15"/>
    <row r="174" ht="15"/>
    <row r="175" ht="15"/>
    <row r="176" ht="15"/>
  </sheetData>
  <sheetProtection sheet="1" selectLockedCells="1" pivotTables="0"/>
  <mergeCells count="56">
    <mergeCell ref="C110:D111"/>
    <mergeCell ref="E110:E111"/>
    <mergeCell ref="C80:C83"/>
    <mergeCell ref="C74:C79"/>
    <mergeCell ref="C84:D84"/>
    <mergeCell ref="C73:D73"/>
    <mergeCell ref="F110:K110"/>
    <mergeCell ref="F111:K111"/>
    <mergeCell ref="B131:I132"/>
    <mergeCell ref="C123:D123"/>
    <mergeCell ref="C124:D124"/>
    <mergeCell ref="C125:D125"/>
    <mergeCell ref="C126:D126"/>
    <mergeCell ref="B129:I130"/>
    <mergeCell ref="C112:C122"/>
    <mergeCell ref="B110:B111"/>
    <mergeCell ref="C101:D101"/>
    <mergeCell ref="C85:C91"/>
    <mergeCell ref="C92:C98"/>
    <mergeCell ref="C99:D99"/>
    <mergeCell ref="C100:D100"/>
    <mergeCell ref="C103:D103"/>
    <mergeCell ref="R106:S106"/>
    <mergeCell ref="D104:E104"/>
    <mergeCell ref="C105:C109"/>
    <mergeCell ref="C59:D59"/>
    <mergeCell ref="C63:C68"/>
    <mergeCell ref="D69:E69"/>
    <mergeCell ref="C70:C72"/>
    <mergeCell ref="C60:C62"/>
    <mergeCell ref="C56:D56"/>
    <mergeCell ref="C38:D38"/>
    <mergeCell ref="C57:D57"/>
    <mergeCell ref="D58:E58"/>
    <mergeCell ref="C39:D39"/>
    <mergeCell ref="C40:C53"/>
    <mergeCell ref="C54:D54"/>
    <mergeCell ref="C55:D55"/>
    <mergeCell ref="C18:C19"/>
    <mergeCell ref="C20:D20"/>
    <mergeCell ref="C21:C37"/>
    <mergeCell ref="H21:H37"/>
    <mergeCell ref="D19:E19"/>
    <mergeCell ref="D18:E18"/>
    <mergeCell ref="D14:F14"/>
    <mergeCell ref="D15:F15"/>
    <mergeCell ref="D16:F16"/>
    <mergeCell ref="D17:F17"/>
    <mergeCell ref="B10:D10"/>
    <mergeCell ref="D11:F11"/>
    <mergeCell ref="D12:F12"/>
    <mergeCell ref="D13:F13"/>
    <mergeCell ref="B1:B4"/>
    <mergeCell ref="C1:C3"/>
    <mergeCell ref="D1:D3"/>
    <mergeCell ref="B6:K7"/>
  </mergeCells>
  <conditionalFormatting sqref="F110:K110">
    <cfRule type="expression" priority="10" dxfId="4" stopIfTrue="1">
      <formula>$E$110=$R$111</formula>
    </cfRule>
  </conditionalFormatting>
  <conditionalFormatting sqref="B1:B4">
    <cfRule type="cellIs" priority="3" dxfId="3" operator="lessThan" stopIfTrue="1">
      <formula>93</formula>
    </cfRule>
    <cfRule type="cellIs" priority="4" dxfId="1" operator="equal" stopIfTrue="1">
      <formula>93</formula>
    </cfRule>
    <cfRule type="cellIs" priority="5" dxfId="1" operator="greaterThan" stopIfTrue="1">
      <formula>93</formula>
    </cfRule>
  </conditionalFormatting>
  <conditionalFormatting sqref="B126:D126">
    <cfRule type="expression" priority="2" dxfId="4" stopIfTrue="1">
      <formula>$E$125=$Q$123</formula>
    </cfRule>
  </conditionalFormatting>
  <dataValidations count="23">
    <dataValidation type="list" allowBlank="1" showInputMessage="1" showErrorMessage="1" sqref="E126 E70:E72 E59:E62 E56:E57 E100 E105:E109 E112:E124 E80:E84">
      <formula1>$P$59:$Q$59</formula1>
    </dataValidation>
    <dataValidation type="list" allowBlank="1" showInputMessage="1" showErrorMessage="1" sqref="E125">
      <formula1>FJINH</formula1>
    </dataValidation>
    <dataValidation type="list" allowBlank="1" showInputMessage="1" showErrorMessage="1" sqref="E110:E111">
      <formula1>$Q$111:$R$111</formula1>
    </dataValidation>
    <dataValidation type="list" allowBlank="1" showInputMessage="1" showErrorMessage="1" sqref="D104:E104">
      <formula1>$P$104:$R$104</formula1>
    </dataValidation>
    <dataValidation type="whole" allowBlank="1" showInputMessage="1" showErrorMessage="1" errorTitle="проверьте значение" error="допускается ввод только цифр от 1 до 10" sqref="E103">
      <formula1>1</formula1>
      <formula2>10</formula2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F102">
      <formula1>0</formula1>
    </dataValidation>
    <dataValidation type="list" allowBlank="1" showInputMessage="1" showErrorMessage="1" sqref="D102">
      <formula1>ИМТ</formula1>
    </dataValidation>
    <dataValidation type="list" allowBlank="1" showInputMessage="1" showErrorMessage="1" errorTitle="проверьте ввод данных" error="допускается ввод только цифр от 0 до 10" sqref="E101">
      <formula1>зарплата</formula1>
    </dataValidation>
    <dataValidation type="whole" allowBlank="1" showInputMessage="1" showErrorMessage="1" errorTitle="проверьте ввод данных" error="допускается ввод только цифр от 0 до 10" sqref="E99">
      <formula1>0</formula1>
      <formula2>10</formula2>
    </dataValidation>
    <dataValidation type="list" allowBlank="1" showInputMessage="1" showErrorMessage="1" sqref="D69:E69">
      <formula1>$P$69:$Q$69</formula1>
    </dataValidation>
    <dataValidation type="list" allowBlank="1" showInputMessage="1" showErrorMessage="1" sqref="D58:E58">
      <formula1>$P$58:$S$58</formula1>
    </dataValidation>
    <dataValidation type="decimal" operator="greaterThanOrEqual" allowBlank="1" showInputMessage="1" showErrorMessage="1" errorTitle="ошибка ввода данных" error="допускается ввод только цифровых значений, например 1; 1,5; ....10 и т.д." sqref="E63:E67 E38:E53 E73:E79">
      <formula1>0</formula1>
    </dataValidation>
    <dataValidation type="whole" allowBlank="1" showInputMessage="1" showErrorMessage="1" errorTitle="проверьте ввод данных" error="допускается ввод только цифр отт 0 до 10" sqref="E85:E98">
      <formula1>0</formula1>
      <formula2>10</formula2>
    </dataValidation>
    <dataValidation type="whole" operator="greaterThanOrEqual" allowBlank="1" showInputMessage="1" showErrorMessage="1" errorTitle="ошибка ввода" error="доускается ввод только цифровых значений" sqref="E55">
      <formula1>0</formula1>
    </dataValidation>
    <dataValidation type="whole" operator="greaterThanOrEqual" allowBlank="1" showInputMessage="1" showErrorMessage="1" errorTitle="проверьте ввод данных" error="допускается только цифровое значение" sqref="F39">
      <formula1>0</formula1>
    </dataValidation>
    <dataValidation type="list" allowBlank="1" showInputMessage="1" showErrorMessage="1" sqref="D14:F14">
      <formula1>$P$5:$S$5</formula1>
    </dataValidation>
    <dataValidation type="list" allowBlank="1" showInputMessage="1" showErrorMessage="1" sqref="D13:F13">
      <formula1>$P$4:$Q$4</formula1>
    </dataValidation>
    <dataValidation type="list" allowBlank="1" showInputMessage="1" showErrorMessage="1" sqref="D15:F15">
      <formula1>$P$6:$Q$6</formula1>
    </dataValidation>
    <dataValidation type="list" allowBlank="1" showInputMessage="1" showErrorMessage="1" sqref="E20">
      <formula1>$P$20:$Q$20</formula1>
    </dataValidation>
    <dataValidation type="list" allowBlank="1" showInputMessage="1" showErrorMessage="1" sqref="D17:F17">
      <formula1>$P$17:$U$17</formula1>
    </dataValidation>
    <dataValidation type="list" allowBlank="1" showInputMessage="1" showErrorMessage="1" sqref="D16:F16">
      <formula1>$P$16:$V$16</formula1>
    </dataValidation>
    <dataValidation type="list" allowBlank="1" showInputMessage="1" showErrorMessage="1" sqref="D19:E19">
      <formula1>$AA$18:$AA$23</formula1>
    </dataValidation>
    <dataValidation type="list" allowBlank="1" showInputMessage="1" showErrorMessage="1" sqref="D12:F12">
      <formula1>$Y$2:$Y$40</formula1>
    </dataValidation>
  </dataValidations>
  <printOptions/>
  <pageMargins left="0.25" right="0.25" top="0.75" bottom="0.75" header="0.3" footer="0.3"/>
  <pageSetup horizontalDpi="600" verticalDpi="600" orientation="portrait" paperSize="9" scale="64" r:id="rId4"/>
  <ignoredErrors>
    <ignoredError sqref="G58 G10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2016-12-12T06:19:43Z</cp:lastPrinted>
  <dcterms:created xsi:type="dcterms:W3CDTF">2012-10-26T18:11:19Z</dcterms:created>
  <dcterms:modified xsi:type="dcterms:W3CDTF">2017-02-28T06:44:58Z</dcterms:modified>
  <cp:category/>
  <cp:version/>
  <cp:contentType/>
  <cp:contentStatus/>
</cp:coreProperties>
</file>